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codeName="ThisWorkbook"/>
  <bookViews>
    <workbookView tabRatio="786" windowHeight="12576" windowWidth="23256" xWindow="-108" yWindow="-108"/>
  </bookViews>
  <sheets>
    <sheet r:id="rId1" name="認知症対応型共同生活介護(50人)" sheetId="12"/>
    <sheet r:id="rId2" name="認知症対応型共同生活介護（1枚用）" sheetId="11"/>
    <sheet r:id="rId3" name="【記載例】認知症対応型共同生活介護" sheetId="8"/>
    <sheet r:id="rId4" name="シフト記号表（勤務時間帯）" sheetId="10"/>
    <sheet r:id="rId5" name="【記載例】シフト記号表（勤務時間帯）" sheetId="5"/>
    <sheet r:id="rId6" name="記入方法" sheetId="4"/>
    <sheet r:id="rId7" name="プルダウン・リスト" sheetId="3"/>
  </sheets>
  <definedNames>
    <definedName localSheetId="3" name="【記載例】シフト記号">'シフト記号表（勤務時間帯）'!$C$6:$C$47</definedName>
    <definedName name="【記載例】シフト記号">'【記載例】シフト記号表（勤務時間帯）'!$C$6:$C$47</definedName>
    <definedName localSheetId="4" name="_xlnm.Print_Area">'【記載例】シフト記号表（勤務時間帯）'!$B$1:$AB$52</definedName>
    <definedName localSheetId="2" name="_xlnm.Print_Area">【記載例】認知症対応型共同生活介護!$A$1:$BI$75</definedName>
    <definedName localSheetId="3" name="_xlnm.Print_Area">'シフト記号表（勤務時間帯）'!$B$1:$AB$52</definedName>
    <definedName localSheetId="5" name="_xlnm.Print_Area">記入方法!$B$1:$Q$84</definedName>
    <definedName localSheetId="1" name="_xlnm.Print_Area">'認知症対応型共同生活介護（1枚用）'!$A$1:$BI$75</definedName>
    <definedName localSheetId="0" name="_xlnm.Print_Area">'認知症対応型共同生活介護(50人)'!$A$1:$BI$177</definedName>
    <definedName localSheetId="1" name="_xlnm.Print_Titles">'認知症対応型共同生活介護（1枚用）'!$1:$20</definedName>
    <definedName localSheetId="0" name="_xlnm.Print_Titles">'認知症対応型共同生活介護(50人)'!$1:$20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5"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4"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B19" i="12" l="1"/>
  <c r="AB20" i="12" s="1"/>
  <c r="AV19" i="12"/>
  <c r="AV20" i="12" s="1"/>
  <c r="BC8" i="12"/>
  <c r="AF19" i="12"/>
  <c r="AF20" i="12" s="1"/>
  <c r="AS175" i="12"/>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AW174" i="12"/>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4" i="12"/>
  <c r="AO174" i="12"/>
  <c r="U175" i="12"/>
  <c r="AG175" i="12"/>
  <c r="AK175" i="12"/>
  <c r="AW175" i="12"/>
  <c r="W19" i="12"/>
  <c r="W20" i="12" s="1"/>
  <c r="AA19" i="12"/>
  <c r="AA20" i="12" s="1"/>
  <c r="AE19" i="12"/>
  <c r="AE20" i="12" s="1"/>
  <c r="AI19" i="12"/>
  <c r="AI20" i="12" s="1"/>
  <c r="AM19" i="12"/>
  <c r="AM20" i="12" s="1"/>
  <c r="AQ19" i="12"/>
  <c r="AQ20" i="12" s="1"/>
  <c r="AU19" i="12"/>
  <c r="AU20" i="12" s="1"/>
  <c r="V174" i="12"/>
  <c r="Z174" i="12"/>
  <c r="AD174" i="12"/>
  <c r="AH174" i="12"/>
  <c r="AL174" i="12"/>
  <c r="AP174" i="12"/>
  <c r="AT174" i="12"/>
  <c r="AX174" i="12"/>
  <c r="V175" i="12"/>
  <c r="Z175" i="12"/>
  <c r="AD175" i="12"/>
  <c r="AH175" i="12"/>
  <c r="AL175" i="12"/>
  <c r="AP175" i="12"/>
  <c r="AT175" i="12"/>
  <c r="AX175" i="12"/>
  <c r="U174" i="12"/>
  <c r="AG174" i="12"/>
  <c r="AS174" i="12"/>
  <c r="Y175" i="12"/>
  <c r="AO175" i="12"/>
  <c r="W174" i="12"/>
  <c r="AA174" i="12"/>
  <c r="AE174" i="12"/>
  <c r="AI174" i="12"/>
  <c r="AM174" i="12"/>
  <c r="AQ174" i="12"/>
  <c r="AU174" i="12"/>
  <c r="AY174" i="12"/>
  <c r="W175" i="12"/>
  <c r="AA175" i="12"/>
  <c r="AE175" i="12"/>
  <c r="AI175" i="12"/>
  <c r="AM175" i="12"/>
  <c r="AQ175" i="12"/>
  <c r="AU175" i="12"/>
  <c r="AY175" i="12"/>
  <c r="Y174" i="12"/>
  <c r="AK174" i="12"/>
  <c r="AC175" i="12"/>
  <c r="U19" i="12"/>
  <c r="U20" i="12" s="1"/>
  <c r="Y19" i="12"/>
  <c r="Y20" i="12" s="1"/>
  <c r="AC19" i="12"/>
  <c r="AC20" i="12" s="1"/>
  <c r="AG19" i="12"/>
  <c r="AG20" i="12" s="1"/>
  <c r="AK19" i="12"/>
  <c r="AK20" i="12" s="1"/>
  <c r="AO19" i="12"/>
  <c r="AO20" i="12" s="1"/>
  <c r="X174" i="12"/>
  <c r="AB174" i="12"/>
  <c r="AF174" i="12"/>
  <c r="AJ174" i="12"/>
  <c r="AN174" i="12"/>
  <c r="AR174" i="12"/>
  <c r="X175" i="12"/>
  <c r="AB175" i="12"/>
  <c r="AF175" i="12"/>
  <c r="AJ175" i="12"/>
  <c r="AN175" i="12"/>
  <c r="AR175" i="12"/>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<sst xmlns="http://schemas.openxmlformats.org/spreadsheetml/2006/main" count="1793" uniqueCount="255">
  <si>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</si>
  <si>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</si>
  <si>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</si>
  <si>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</si>
  <si>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</si>
  <si>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</si>
  <si>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</si>
  <si>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</si>
  <si>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</si>
  <si>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</si>
  <si>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</si>
  <si>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</si>
  <si>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</si>
  <si>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</si>
  <si>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</si>
  <si>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</si>
  <si>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</si>
  <si>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</si>
  <si>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</si>
  <si>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</si>
  <si>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</si>
  <si>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</si>
  <si>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</si>
  <si>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</si>
  <si>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</si>
  <si>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</si>
  <si>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</si>
  <si>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</si>
  <si>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</si>
  <si>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</si>
  <si>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</si>
  <si>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</si>
  <si>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</si>
  <si>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</si>
  <si>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</si>
  <si>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</si>
  <si>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</si>
  <si>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</si>
  <si>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</si>
  <si>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</si>
  <si>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</si>
  <si>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</si>
  <si>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</si>
  <si>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</si>
  <si>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</si>
  <si>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</si>
  <si>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</si>
  <si>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</si>
  <si>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</si>
  <si>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</si>
  <si>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</si>
  <si>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</si>
  <si>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</si>
  <si>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</si>
  <si>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</si>
  <si>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</si>
  <si>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</si>
  <si>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</si>
  <si>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</si>
  <si>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</si>
  <si>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</si>
  <si>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</si>
  <si>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</si>
  <si>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</si>
  <si>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</si>
  <si>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</si>
  <si>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</si>
  <si>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</si>
  <si>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</si>
  <si>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</si>
  <si>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</si>
  <si>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</si>
  <si>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</si>
  <si>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</si>
  <si>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</si>
  <si>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</si>
  <si>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</si>
  <si>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</si>
  <si>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</si>
  <si>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</si>
  <si>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</si>
  <si>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</si>
  <si>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</si>
  <si>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</si>
  <si>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</si>
  <si>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</si>
  <si>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</si>
  <si>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</si>
  <si>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</si>
  <si>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</si>
  <si>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</si>
  <si>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</si>
  <si>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</si>
  <si>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</si>
  <si>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</si>
  <si>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</si>
  <si>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</si>
  <si>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</si>
  <si>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</si>
  <si>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</si>
  <si>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</si>
  <si>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</si>
  <si>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</si>
  <si>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</si>
  <si>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</si>
  <si>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</si>
  <si>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</si>
  <si>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</si>
  <si>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</si>
  <si>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</si>
  <si>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</si>
  <si>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</si>
  <si>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</si>
  <si>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</si>
  <si>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</si>
  <si>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</si>
  <si>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</si>
  <si>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</si>
  <si>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</si>
  <si>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</si>
  <si>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</si>
  <si>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</si>
  <si>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</si>
  <si>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</si>
  <si>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</si>
  <si>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</si>
  <si>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</si>
  <si>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</si>
  <si>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</si>
  <si>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</si>
  <si>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</si>
  <si>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</si>
  <si>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</si>
  <si>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</si>
  <si>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</si>
  <si>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</si>
  <si>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</si>
  <si>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</si>
  <si>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</si>
  <si>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</si>
  <si>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</si>
  <si>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</si>
  <si>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</si>
  <si>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</si>
  <si>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</si>
  <si>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</si>
  <si>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</si>
  <si>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</si>
  <si>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</si>
  <si>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</si>
  <si>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</si>
  <si>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</si>
  <si>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</si>
  <si>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</si>
  <si>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</si>
  <si>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</si>
  <si>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</si>
  <si>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</si>
  <si>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</si>
  <si>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</si>
  <si>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</si>
  <si>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</si>
  <si>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</si>
  <si>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</si>
  <si>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</si>
  <si>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</si>
  <si>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</si>
  <si>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</si>
  <si>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</si>
  <si>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</si>
  <si>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</si>
  <si>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</si>
  <si>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</si>
  <si>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</si>
  <si>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</si>
  <si>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</si>
  <si>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</si>
  <si>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</si>
  <si>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</si>
  <si>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</si>
  <si>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</si>
  <si>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</si>
  <si>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</si>
  <si>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</si>
  <si>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</si>
  <si>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</si>
  <si>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</si>
  <si>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</si>
  <si>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</si>
  <si>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</si>
  <si>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</si>
  <si>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</si>
  <si>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</si>
  <si>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</si>
  <si>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</si>
  <si>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</si>
  <si>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</si>
  <si>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</si>
  <si>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</si>
  <si>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</si>
  <si>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</si>
  <si>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</si>
  <si>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</si>
  <si>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</si>
  <si>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</si>
  <si>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</si>
  <si>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</si>
  <si>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</si>
  <si>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</si>
  <si>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</si>
  <si>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</si>
  <si>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</si>
  <si>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</si>
  <si>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</si>
  <si>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</si>
  <si>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</si>
  <si>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</si>
  <si>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</si>
  <si>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</si>
  <si>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</si>
  <si>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</si>
  <si>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</si>
  <si>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</si>
  <si>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</si>
  <si>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</si>
  <si>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</si>
  <si>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</si>
  <si>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</si>
  <si>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</si>
  <si>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</si>
  <si>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</si>
  <si>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</si>
  <si>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</si>
  <si>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</si>
  <si>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</si>
  <si>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</si>
  <si>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</si>
  <si>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</si>
  <si>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</si>
  <si>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</si>
  <si>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</si>
  <si>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</si>
  <si>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</si>
  <si>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</si>
  <si>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</si>
  <si>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</si>
  <si>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</si>
  <si>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</si>
  <si>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</si>
  <si>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</si>
  <si>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</si>
  <si>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</si>
  <si>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</si>
  <si>
    <t>暦月</t>
  </si>
  <si>
    <t>実績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</si>
</sst>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6.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tabSelected="1" view="pageBreakPreview" zoomScaleNormal="55" zoomScaleSheetLayoutView="100" workbookViewId="0">
      <selection activeCell="BC4" sqref="BC4:BF4"/>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5">
      <c r="H2" s="7"/>
      <c r="K2" s="7"/>
      <c r="L2" s="7"/>
      <c r="N2" s="9"/>
      <c r="O2" s="9"/>
      <c r="P2" s="9"/>
      <c r="Q2" s="9"/>
      <c r="R2" s="9"/>
      <c r="S2" s="9"/>
      <c r="T2" s="9"/>
      <c r="U2" s="9"/>
      <c r="Z2" s="112" t="s">
        <v>27</v>
      </c>
      <c r="AA2" s="386">
        <v>7</v>
      </c>
      <c r="AB2" s="386"/>
      <c r="AC2" s="112" t="s">
        <v>28</v>
      </c>
      <c r="AD2" s="387">
        <f>IF(AA2=0,"",YEAR(DATE(2018+AA2,1,1)))</f>
        <v>2025</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37" t="s">
        <v>253</v>
      </c>
      <c r="BD3" s="338"/>
      <c r="BE3" s="338"/>
      <c r="BF3" s="339"/>
      <c r="BG3" s="9"/>
    </row>
    <row r="4" spans="2:65" s="8" customFormat="1" ht="20.25" customHeight="1" x14ac:dyDescent="0.45">
      <c r="H4" s="7"/>
      <c r="K4" s="7"/>
      <c r="M4" s="9"/>
      <c r="N4" s="9"/>
      <c r="O4" s="9"/>
      <c r="P4" s="9"/>
      <c r="Q4" s="9"/>
      <c r="R4" s="9"/>
      <c r="S4" s="9"/>
      <c r="AA4" s="35"/>
      <c r="AB4" s="35"/>
      <c r="AC4" s="36"/>
      <c r="AD4" s="37"/>
      <c r="AE4" s="36"/>
      <c r="BB4" s="38" t="s">
        <v>149</v>
      </c>
      <c r="BC4" s="337" t="s">
        <v>254</v>
      </c>
      <c r="BD4" s="338"/>
      <c r="BE4" s="338"/>
      <c r="BF4" s="339"/>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5">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5">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f>IF($BC$3="暦月",IF(DAY(DATE($AD$2,$AH$2,29))=29,29,""),"")</f>
        <v>29</v>
      </c>
      <c r="AX18" s="137">
        <f>IF($BC$3="暦月",IF(DAY(DATE($AD$2,$AH$2,30))=30,30,""),"")</f>
        <v>30</v>
      </c>
      <c r="AY18" s="138" t="str">
        <f>IF($BC$3="暦月",IF(DAY(DATE($AD$2,$AH$2,31))=31,31,""),"")</f>
        <v/>
      </c>
      <c r="AZ18" s="368"/>
      <c r="BA18" s="369"/>
      <c r="BB18" s="374"/>
      <c r="BC18" s="375"/>
      <c r="BD18" s="354"/>
      <c r="BE18" s="355"/>
      <c r="BF18" s="355"/>
      <c r="BG18" s="355"/>
      <c r="BH18" s="382"/>
    </row>
    <row r="19" spans="2:60" ht="20.25" hidden="1" customHeight="1" x14ac:dyDescent="0.45">
      <c r="B19" s="349"/>
      <c r="C19" s="354"/>
      <c r="D19" s="355"/>
      <c r="E19" s="356"/>
      <c r="F19" s="184"/>
      <c r="G19" s="187"/>
      <c r="H19" s="361"/>
      <c r="I19" s="364"/>
      <c r="J19" s="355"/>
      <c r="K19" s="355"/>
      <c r="L19" s="356"/>
      <c r="M19" s="364"/>
      <c r="N19" s="355"/>
      <c r="O19" s="356"/>
      <c r="P19" s="364"/>
      <c r="Q19" s="355"/>
      <c r="R19" s="355"/>
      <c r="S19" s="355"/>
      <c r="T19" s="382"/>
      <c r="U19" s="132">
        <f>WEEKDAY(DATE($AD$2,$AH$2,1))</f>
        <v>3</v>
      </c>
      <c r="V19" s="133">
        <f>WEEKDAY(DATE($AD$2,$AH$2,2))</f>
        <v>4</v>
      </c>
      <c r="W19" s="133">
        <f>WEEKDAY(DATE($AD$2,$AH$2,3))</f>
        <v>5</v>
      </c>
      <c r="X19" s="133">
        <f>WEEKDAY(DATE($AD$2,$AH$2,4))</f>
        <v>6</v>
      </c>
      <c r="Y19" s="133">
        <f>WEEKDAY(DATE($AD$2,$AH$2,5))</f>
        <v>7</v>
      </c>
      <c r="Z19" s="133">
        <f>WEEKDAY(DATE($AD$2,$AH$2,6))</f>
        <v>1</v>
      </c>
      <c r="AA19" s="134">
        <f>WEEKDAY(DATE($AD$2,$AH$2,7))</f>
        <v>2</v>
      </c>
      <c r="AB19" s="135">
        <f>WEEKDAY(DATE($AD$2,$AH$2,8))</f>
        <v>3</v>
      </c>
      <c r="AC19" s="133">
        <f>WEEKDAY(DATE($AD$2,$AH$2,9))</f>
        <v>4</v>
      </c>
      <c r="AD19" s="133">
        <f>WEEKDAY(DATE($AD$2,$AH$2,10))</f>
        <v>5</v>
      </c>
      <c r="AE19" s="133">
        <f>WEEKDAY(DATE($AD$2,$AH$2,11))</f>
        <v>6</v>
      </c>
      <c r="AF19" s="133">
        <f>WEEKDAY(DATE($AD$2,$AH$2,12))</f>
        <v>7</v>
      </c>
      <c r="AG19" s="133">
        <f>WEEKDAY(DATE($AD$2,$AH$2,13))</f>
        <v>1</v>
      </c>
      <c r="AH19" s="134">
        <f>WEEKDAY(DATE($AD$2,$AH$2,14))</f>
        <v>2</v>
      </c>
      <c r="AI19" s="135">
        <f>WEEKDAY(DATE($AD$2,$AH$2,15))</f>
        <v>3</v>
      </c>
      <c r="AJ19" s="133">
        <f>WEEKDAY(DATE($AD$2,$AH$2,16))</f>
        <v>4</v>
      </c>
      <c r="AK19" s="133">
        <f>WEEKDAY(DATE($AD$2,$AH$2,17))</f>
        <v>5</v>
      </c>
      <c r="AL19" s="133">
        <f>WEEKDAY(DATE($AD$2,$AH$2,18))</f>
        <v>6</v>
      </c>
      <c r="AM19" s="133">
        <f>WEEKDAY(DATE($AD$2,$AH$2,19))</f>
        <v>7</v>
      </c>
      <c r="AN19" s="133">
        <f>WEEKDAY(DATE($AD$2,$AH$2,20))</f>
        <v>1</v>
      </c>
      <c r="AO19" s="134">
        <f>WEEKDAY(DATE($AD$2,$AH$2,21))</f>
        <v>2</v>
      </c>
      <c r="AP19" s="135">
        <f>WEEKDAY(DATE($AD$2,$AH$2,22))</f>
        <v>3</v>
      </c>
      <c r="AQ19" s="133">
        <f>WEEKDAY(DATE($AD$2,$AH$2,23))</f>
        <v>4</v>
      </c>
      <c r="AR19" s="133">
        <f>WEEKDAY(DATE($AD$2,$AH$2,24))</f>
        <v>5</v>
      </c>
      <c r="AS19" s="133">
        <f>WEEKDAY(DATE($AD$2,$AH$2,25))</f>
        <v>6</v>
      </c>
      <c r="AT19" s="133">
        <f>WEEKDAY(DATE($AD$2,$AH$2,26))</f>
        <v>7</v>
      </c>
      <c r="AU19" s="133">
        <f>WEEKDAY(DATE($AD$2,$AH$2,27))</f>
        <v>1</v>
      </c>
      <c r="AV19" s="134">
        <f>WEEKDAY(DATE($AD$2,$AH$2,28))</f>
        <v>2</v>
      </c>
      <c r="AW19" s="135">
        <f>IF(AW18=29,WEEKDAY(DATE($AD$2,$AH$2,29)),0)</f>
        <v>3</v>
      </c>
      <c r="AX19" s="133">
        <f>IF(AX18=30,WEEKDAY(DATE($AD$2,$AH$2,30)),0)</f>
        <v>4</v>
      </c>
      <c r="AY19" s="134">
        <f>IF(AY18=31,WEEKDAY(DATE($AD$2,$AH$2,31)),0)</f>
        <v>0</v>
      </c>
      <c r="AZ19" s="368"/>
      <c r="BA19" s="369"/>
      <c r="BB19" s="374"/>
      <c r="BC19" s="375"/>
      <c r="BD19" s="354"/>
      <c r="BE19" s="355"/>
      <c r="BF19" s="355"/>
      <c r="BG19" s="355"/>
      <c r="BH19" s="382"/>
    </row>
    <row r="20" spans="2:60" ht="20.25" customHeight="1" thickBot="1" x14ac:dyDescent="0.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火</v>
      </c>
      <c r="V20" s="140" t="str">
        <f t="shared" ref="V20:AV20" si="0">IF(V19=1,"日",IF(V19=2,"月",IF(V19=3,"火",IF(V19=4,"水",IF(V19=5,"木",IF(V19=6,"金","土"))))))</f>
        <v>水</v>
      </c>
      <c r="W20" s="140" t="str">
        <f t="shared" si="0"/>
        <v>木</v>
      </c>
      <c r="X20" s="140" t="str">
        <f t="shared" si="0"/>
        <v>金</v>
      </c>
      <c r="Y20" s="140" t="str">
        <f t="shared" si="0"/>
        <v>土</v>
      </c>
      <c r="Z20" s="140" t="str">
        <f t="shared" si="0"/>
        <v>日</v>
      </c>
      <c r="AA20" s="141" t="str">
        <f t="shared" si="0"/>
        <v>月</v>
      </c>
      <c r="AB20" s="142" t="str">
        <f>IF(AB19=1,"日",IF(AB19=2,"月",IF(AB19=3,"火",IF(AB19=4,"水",IF(AB19=5,"木",IF(AB19=6,"金","土"))))))</f>
        <v>火</v>
      </c>
      <c r="AC20" s="140" t="str">
        <f t="shared" si="0"/>
        <v>水</v>
      </c>
      <c r="AD20" s="140" t="str">
        <f t="shared" si="0"/>
        <v>木</v>
      </c>
      <c r="AE20" s="140" t="str">
        <f t="shared" si="0"/>
        <v>金</v>
      </c>
      <c r="AF20" s="140" t="str">
        <f t="shared" si="0"/>
        <v>土</v>
      </c>
      <c r="AG20" s="140" t="str">
        <f t="shared" si="0"/>
        <v>日</v>
      </c>
      <c r="AH20" s="141" t="str">
        <f t="shared" si="0"/>
        <v>月</v>
      </c>
      <c r="AI20" s="142" t="str">
        <f>IF(AI19=1,"日",IF(AI19=2,"月",IF(AI19=3,"火",IF(AI19=4,"水",IF(AI19=5,"木",IF(AI19=6,"金","土"))))))</f>
        <v>火</v>
      </c>
      <c r="AJ20" s="140" t="str">
        <f t="shared" si="0"/>
        <v>水</v>
      </c>
      <c r="AK20" s="140" t="str">
        <f t="shared" si="0"/>
        <v>木</v>
      </c>
      <c r="AL20" s="140" t="str">
        <f t="shared" si="0"/>
        <v>金</v>
      </c>
      <c r="AM20" s="140" t="str">
        <f t="shared" si="0"/>
        <v>土</v>
      </c>
      <c r="AN20" s="140" t="str">
        <f t="shared" si="0"/>
        <v>日</v>
      </c>
      <c r="AO20" s="141" t="str">
        <f t="shared" si="0"/>
        <v>月</v>
      </c>
      <c r="AP20" s="142" t="str">
        <f>IF(AP19=1,"日",IF(AP19=2,"月",IF(AP19=3,"火",IF(AP19=4,"水",IF(AP19=5,"木",IF(AP19=6,"金","土"))))))</f>
        <v>火</v>
      </c>
      <c r="AQ20" s="140" t="str">
        <f t="shared" si="0"/>
        <v>水</v>
      </c>
      <c r="AR20" s="140" t="str">
        <f t="shared" si="0"/>
        <v>木</v>
      </c>
      <c r="AS20" s="140" t="str">
        <f t="shared" si="0"/>
        <v>金</v>
      </c>
      <c r="AT20" s="140" t="str">
        <f t="shared" si="0"/>
        <v>土</v>
      </c>
      <c r="AU20" s="140" t="str">
        <f t="shared" si="0"/>
        <v>日</v>
      </c>
      <c r="AV20" s="141" t="str">
        <f t="shared" si="0"/>
        <v>月</v>
      </c>
      <c r="AW20" s="140" t="str">
        <f>IF(AW19=1,"日",IF(AW19=2,"月",IF(AW19=3,"火",IF(AW19=4,"水",IF(AW19=5,"木",IF(AW19=6,"金",IF(AW19=0,"","土")))))))</f>
        <v>火</v>
      </c>
      <c r="AX20" s="140" t="str">
        <f>IF(AX19=1,"日",IF(AX19=2,"月",IF(AX19=3,"火",IF(AX19=4,"水",IF(AX19=5,"木",IF(AX19=6,"金",IF(AX19=0,"","土")))))))</f>
        <v>水</v>
      </c>
      <c r="AY20" s="140" t="str">
        <f>IF(AY19=1,"日",IF(AY19=2,"月",IF(AY19=3,"火",IF(AY19=4,"水",IF(AY19=5,"木",IF(AY19=6,"金",IF(AY19=0,"","土")))))))</f>
        <v/>
      </c>
      <c r="AZ20" s="370"/>
      <c r="BA20" s="371"/>
      <c r="BB20" s="376"/>
      <c r="BC20" s="377"/>
      <c r="BD20" s="357"/>
      <c r="BE20" s="358"/>
      <c r="BF20" s="358"/>
      <c r="BG20" s="358"/>
      <c r="BH20" s="383"/>
    </row>
    <row r="21" spans="2:60" ht="20.25" customHeight="1" x14ac:dyDescent="0.45">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5">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5">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5">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5">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5">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5">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5">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5">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5">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5">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5">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5">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5">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5">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5">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5">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5">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5">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5">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5">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5">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5">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5">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5">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5">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5">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5">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5">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5">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5">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5">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5">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5">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5">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5">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5">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5">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5">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5">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5">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5">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5">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5">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5">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5">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5">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5">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5">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5">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5">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5">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5">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5">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5">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5">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5">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5">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5">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5">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5">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5">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5">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5">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5">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5">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5">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5">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5">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5">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5">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5">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5">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5">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5">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5">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5">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5">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5">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5">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5">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5">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5">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5">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5">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5">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5">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5">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5">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5">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5">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5">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5">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5">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5">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5">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5">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5">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5">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5">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5">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5">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5">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5">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5">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5">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5">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5">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5">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5">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5">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5">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5">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5">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5">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5">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5">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5">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5">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5">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5">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5">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5">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5">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5">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5">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5">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5">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5">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5">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5">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5">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5">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5">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5">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5">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5">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5">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5">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5">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5">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5">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5">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5">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5">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5">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5">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5">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5">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5">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5">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5">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5">
      <c r="B174" s="331" t="s">
        <v>231</v>
      </c>
      <c r="C174" s="332"/>
      <c r="D174" s="332"/>
      <c r="E174" s="332"/>
      <c r="F174" s="332"/>
      <c r="G174" s="332"/>
      <c r="H174" s="332"/>
      <c r="I174" s="332"/>
      <c r="J174" s="332"/>
      <c r="K174" s="332"/>
      <c r="L174" s="332"/>
      <c r="M174" s="332"/>
      <c r="N174" s="332"/>
      <c r="O174" s="332"/>
      <c r="P174" s="332"/>
      <c r="Q174" s="332"/>
      <c r="R174" s="332"/>
      <c r="S174" s="332"/>
      <c r="T174" s="333"/>
      <c r="U174" s="231" t="str">
        <f t="shared" ref="U174:AY174" si="1">IF(SUMIF($F$21:$F$68,"介護従業者",U21:U68)=0,"",SUMIF($F$21:$F$68,"介護従業者",U21:U68))</f>
        <v/>
      </c>
      <c r="V174" s="232" t="str">
        <f t="shared" si="1"/>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5">
      <c r="B175" s="325" t="s">
        <v>232</v>
      </c>
      <c r="C175" s="326"/>
      <c r="D175" s="326"/>
      <c r="E175" s="326"/>
      <c r="F175" s="326"/>
      <c r="G175" s="326"/>
      <c r="H175" s="326"/>
      <c r="I175" s="326"/>
      <c r="J175" s="326"/>
      <c r="K175" s="326"/>
      <c r="L175" s="326"/>
      <c r="M175" s="326"/>
      <c r="N175" s="326"/>
      <c r="O175" s="326"/>
      <c r="P175" s="326"/>
      <c r="Q175" s="326"/>
      <c r="R175" s="326"/>
      <c r="S175" s="326"/>
      <c r="T175" s="327"/>
      <c r="U175" s="234" t="str">
        <f t="shared" ref="U175:AY175" si="2">IF(SUMIF($G$21:$G$68,"介護従業者",U21:U68)=0,"",SUMIF($G$21:$G$68,"介護従業者",U21:U68))</f>
        <v/>
      </c>
      <c r="V175" s="235" t="str">
        <f t="shared" si="2"/>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5">
      <c r="C176" s="48"/>
      <c r="D176" s="48"/>
      <c r="E176" s="48"/>
      <c r="F176" s="48"/>
      <c r="G176" s="48"/>
      <c r="R176" s="50"/>
      <c r="BH176" s="49"/>
    </row>
    <row r="177" ht="20.25" customHeight="1" x14ac:dyDescent="0.45"/>
    <row r="178" ht="20.25" customHeight="1" x14ac:dyDescent="0.45"/>
    <row r="179" ht="20.25" customHeight="1" x14ac:dyDescent="0.45"/>
    <row r="180" ht="20.25" customHeight="1" x14ac:dyDescent="0.45"/>
    <row r="181" ht="20.25" customHeight="1" x14ac:dyDescent="0.45"/>
    <row r="182" ht="20.25" customHeight="1" x14ac:dyDescent="0.45"/>
    <row r="183" ht="20.25" customHeight="1" x14ac:dyDescent="0.45"/>
    <row r="184" ht="20.25" customHeight="1" x14ac:dyDescent="0.45"/>
    <row r="185" ht="20.25" customHeight="1" x14ac:dyDescent="0.45"/>
    <row r="186" ht="20.25" customHeight="1" x14ac:dyDescent="0.45"/>
    <row r="187" ht="20.25" customHeight="1" x14ac:dyDescent="0.45"/>
    <row r="188" ht="20.25" customHeight="1" x14ac:dyDescent="0.45"/>
    <row r="189" ht="20.25" customHeight="1" x14ac:dyDescent="0.45"/>
    <row r="190" ht="20.25" customHeight="1" x14ac:dyDescent="0.45"/>
    <row r="191" ht="20.25" customHeight="1" x14ac:dyDescent="0.45"/>
    <row r="192"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30" spans="1:57" x14ac:dyDescent="0.45">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4"/>
      <c r="D232" s="14"/>
      <c r="E232" s="14"/>
      <c r="F232" s="14"/>
      <c r="G232" s="14"/>
      <c r="H232" s="14"/>
      <c r="I232" s="12"/>
      <c r="J232" s="12"/>
      <c r="K232" s="11"/>
      <c r="L232" s="11"/>
      <c r="M232" s="11"/>
      <c r="N232" s="11"/>
      <c r="O232" s="11"/>
      <c r="P232" s="11"/>
    </row>
    <row r="233" spans="1:57" x14ac:dyDescent="0.45">
      <c r="A233" s="11"/>
      <c r="B233" s="11"/>
      <c r="C233" s="14"/>
      <c r="D233" s="14"/>
      <c r="E233" s="14"/>
      <c r="F233" s="14"/>
      <c r="G233" s="14"/>
      <c r="H233" s="14"/>
      <c r="I233" s="12"/>
      <c r="J233" s="12"/>
      <c r="K233" s="11"/>
      <c r="L233" s="11"/>
      <c r="M233" s="11"/>
      <c r="N233" s="11"/>
      <c r="O233" s="11"/>
      <c r="P233" s="11"/>
    </row>
    <row r="234" spans="1:57" x14ac:dyDescent="0.45">
      <c r="C234" s="3"/>
      <c r="D234" s="3"/>
      <c r="E234" s="3"/>
      <c r="F234" s="3"/>
      <c r="G234" s="3"/>
      <c r="H234" s="3"/>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Normal="55" zoomScaleSheetLayoutView="100" workbookViewId="0">
      <selection activeCell="BC4" sqref="BC4:BF4"/>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5">
      <c r="H2" s="7"/>
      <c r="K2" s="7"/>
      <c r="L2" s="7"/>
      <c r="N2" s="9"/>
      <c r="O2" s="9"/>
      <c r="P2" s="9"/>
      <c r="Q2" s="9"/>
      <c r="R2" s="9"/>
      <c r="S2" s="9"/>
      <c r="T2" s="9"/>
      <c r="U2" s="9"/>
      <c r="Z2" s="112" t="s">
        <v>27</v>
      </c>
      <c r="AA2" s="386">
        <v>7</v>
      </c>
      <c r="AB2" s="386"/>
      <c r="AC2" s="112" t="s">
        <v>28</v>
      </c>
      <c r="AD2" s="387">
        <f>IF(AA2=0,"",YEAR(DATE(2018+AA2,1,1)))</f>
        <v>2025</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37" t="s">
        <v>253</v>
      </c>
      <c r="BD3" s="338"/>
      <c r="BE3" s="338"/>
      <c r="BF3" s="339"/>
      <c r="BG3" s="9"/>
    </row>
    <row r="4" spans="2:65" s="8" customFormat="1" ht="20.25" customHeight="1" x14ac:dyDescent="0.45">
      <c r="H4" s="7"/>
      <c r="K4" s="7"/>
      <c r="M4" s="9"/>
      <c r="N4" s="9"/>
      <c r="O4" s="9"/>
      <c r="P4" s="9"/>
      <c r="Q4" s="9"/>
      <c r="R4" s="9"/>
      <c r="S4" s="9"/>
      <c r="AA4" s="35"/>
      <c r="AB4" s="35"/>
      <c r="AC4" s="36"/>
      <c r="AD4" s="37"/>
      <c r="AE4" s="36"/>
      <c r="BB4" s="38" t="s">
        <v>149</v>
      </c>
      <c r="BC4" s="337" t="s">
        <v>254</v>
      </c>
      <c r="BD4" s="338"/>
      <c r="BE4" s="338"/>
      <c r="BF4" s="339"/>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5">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5">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f>IF($BC$3="暦月",IF(DAY(DATE($AD$2,$AH$2,29))=29,29,""),"")</f>
        <v>29</v>
      </c>
      <c r="AX18" s="137">
        <f>IF($BC$3="暦月",IF(DAY(DATE($AD$2,$AH$2,30))=30,30,""),"")</f>
        <v>30</v>
      </c>
      <c r="AY18" s="138" t="str">
        <f>IF($BC$3="暦月",IF(DAY(DATE($AD$2,$AH$2,31))=31,31,""),"")</f>
        <v/>
      </c>
      <c r="AZ18" s="368"/>
      <c r="BA18" s="369"/>
      <c r="BB18" s="374"/>
      <c r="BC18" s="375"/>
      <c r="BD18" s="354"/>
      <c r="BE18" s="355"/>
      <c r="BF18" s="355"/>
      <c r="BG18" s="355"/>
      <c r="BH18" s="382"/>
    </row>
    <row r="19" spans="2:60" ht="20.25" hidden="1" customHeight="1" x14ac:dyDescent="0.45">
      <c r="B19" s="349"/>
      <c r="C19" s="354"/>
      <c r="D19" s="355"/>
      <c r="E19" s="356"/>
      <c r="F19" s="184"/>
      <c r="G19" s="187"/>
      <c r="H19" s="361"/>
      <c r="I19" s="364"/>
      <c r="J19" s="355"/>
      <c r="K19" s="355"/>
      <c r="L19" s="356"/>
      <c r="M19" s="364"/>
      <c r="N19" s="355"/>
      <c r="O19" s="356"/>
      <c r="P19" s="364"/>
      <c r="Q19" s="355"/>
      <c r="R19" s="355"/>
      <c r="S19" s="355"/>
      <c r="T19" s="382"/>
      <c r="U19" s="132">
        <f>WEEKDAY(DATE($AD$2,$AH$2,1))</f>
        <v>3</v>
      </c>
      <c r="V19" s="133">
        <f>WEEKDAY(DATE($AD$2,$AH$2,2))</f>
        <v>4</v>
      </c>
      <c r="W19" s="133">
        <f>WEEKDAY(DATE($AD$2,$AH$2,3))</f>
        <v>5</v>
      </c>
      <c r="X19" s="133">
        <f>WEEKDAY(DATE($AD$2,$AH$2,4))</f>
        <v>6</v>
      </c>
      <c r="Y19" s="133">
        <f>WEEKDAY(DATE($AD$2,$AH$2,5))</f>
        <v>7</v>
      </c>
      <c r="Z19" s="133">
        <f>WEEKDAY(DATE($AD$2,$AH$2,6))</f>
        <v>1</v>
      </c>
      <c r="AA19" s="134">
        <f>WEEKDAY(DATE($AD$2,$AH$2,7))</f>
        <v>2</v>
      </c>
      <c r="AB19" s="135">
        <f>WEEKDAY(DATE($AD$2,$AH$2,8))</f>
        <v>3</v>
      </c>
      <c r="AC19" s="133">
        <f>WEEKDAY(DATE($AD$2,$AH$2,9))</f>
        <v>4</v>
      </c>
      <c r="AD19" s="133">
        <f>WEEKDAY(DATE($AD$2,$AH$2,10))</f>
        <v>5</v>
      </c>
      <c r="AE19" s="133">
        <f>WEEKDAY(DATE($AD$2,$AH$2,11))</f>
        <v>6</v>
      </c>
      <c r="AF19" s="133">
        <f>WEEKDAY(DATE($AD$2,$AH$2,12))</f>
        <v>7</v>
      </c>
      <c r="AG19" s="133">
        <f>WEEKDAY(DATE($AD$2,$AH$2,13))</f>
        <v>1</v>
      </c>
      <c r="AH19" s="134">
        <f>WEEKDAY(DATE($AD$2,$AH$2,14))</f>
        <v>2</v>
      </c>
      <c r="AI19" s="135">
        <f>WEEKDAY(DATE($AD$2,$AH$2,15))</f>
        <v>3</v>
      </c>
      <c r="AJ19" s="133">
        <f>WEEKDAY(DATE($AD$2,$AH$2,16))</f>
        <v>4</v>
      </c>
      <c r="AK19" s="133">
        <f>WEEKDAY(DATE($AD$2,$AH$2,17))</f>
        <v>5</v>
      </c>
      <c r="AL19" s="133">
        <f>WEEKDAY(DATE($AD$2,$AH$2,18))</f>
        <v>6</v>
      </c>
      <c r="AM19" s="133">
        <f>WEEKDAY(DATE($AD$2,$AH$2,19))</f>
        <v>7</v>
      </c>
      <c r="AN19" s="133">
        <f>WEEKDAY(DATE($AD$2,$AH$2,20))</f>
        <v>1</v>
      </c>
      <c r="AO19" s="134">
        <f>WEEKDAY(DATE($AD$2,$AH$2,21))</f>
        <v>2</v>
      </c>
      <c r="AP19" s="135">
        <f>WEEKDAY(DATE($AD$2,$AH$2,22))</f>
        <v>3</v>
      </c>
      <c r="AQ19" s="133">
        <f>WEEKDAY(DATE($AD$2,$AH$2,23))</f>
        <v>4</v>
      </c>
      <c r="AR19" s="133">
        <f>WEEKDAY(DATE($AD$2,$AH$2,24))</f>
        <v>5</v>
      </c>
      <c r="AS19" s="133">
        <f>WEEKDAY(DATE($AD$2,$AH$2,25))</f>
        <v>6</v>
      </c>
      <c r="AT19" s="133">
        <f>WEEKDAY(DATE($AD$2,$AH$2,26))</f>
        <v>7</v>
      </c>
      <c r="AU19" s="133">
        <f>WEEKDAY(DATE($AD$2,$AH$2,27))</f>
        <v>1</v>
      </c>
      <c r="AV19" s="134">
        <f>WEEKDAY(DATE($AD$2,$AH$2,28))</f>
        <v>2</v>
      </c>
      <c r="AW19" s="135">
        <f>IF(AW18=29,WEEKDAY(DATE($AD$2,$AH$2,29)),0)</f>
        <v>3</v>
      </c>
      <c r="AX19" s="133">
        <f>IF(AX18=30,WEEKDAY(DATE($AD$2,$AH$2,30)),0)</f>
        <v>4</v>
      </c>
      <c r="AY19" s="134">
        <f>IF(AY18=31,WEEKDAY(DATE($AD$2,$AH$2,31)),0)</f>
        <v>0</v>
      </c>
      <c r="AZ19" s="368"/>
      <c r="BA19" s="369"/>
      <c r="BB19" s="374"/>
      <c r="BC19" s="375"/>
      <c r="BD19" s="354"/>
      <c r="BE19" s="355"/>
      <c r="BF19" s="355"/>
      <c r="BG19" s="355"/>
      <c r="BH19" s="382"/>
    </row>
    <row r="20" spans="2:60" ht="20.25" customHeight="1" thickBot="1" x14ac:dyDescent="0.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火</v>
      </c>
      <c r="V20" s="140" t="str">
        <f t="shared" ref="V20:AV20" si="0">IF(V19=1,"日",IF(V19=2,"月",IF(V19=3,"火",IF(V19=4,"水",IF(V19=5,"木",IF(V19=6,"金","土"))))))</f>
        <v>水</v>
      </c>
      <c r="W20" s="140" t="str">
        <f t="shared" si="0"/>
        <v>木</v>
      </c>
      <c r="X20" s="140" t="str">
        <f t="shared" si="0"/>
        <v>金</v>
      </c>
      <c r="Y20" s="140" t="str">
        <f t="shared" si="0"/>
        <v>土</v>
      </c>
      <c r="Z20" s="140" t="str">
        <f t="shared" si="0"/>
        <v>日</v>
      </c>
      <c r="AA20" s="141" t="str">
        <f t="shared" si="0"/>
        <v>月</v>
      </c>
      <c r="AB20" s="142" t="str">
        <f>IF(AB19=1,"日",IF(AB19=2,"月",IF(AB19=3,"火",IF(AB19=4,"水",IF(AB19=5,"木",IF(AB19=6,"金","土"))))))</f>
        <v>火</v>
      </c>
      <c r="AC20" s="140" t="str">
        <f t="shared" si="0"/>
        <v>水</v>
      </c>
      <c r="AD20" s="140" t="str">
        <f t="shared" si="0"/>
        <v>木</v>
      </c>
      <c r="AE20" s="140" t="str">
        <f t="shared" si="0"/>
        <v>金</v>
      </c>
      <c r="AF20" s="140" t="str">
        <f t="shared" si="0"/>
        <v>土</v>
      </c>
      <c r="AG20" s="140" t="str">
        <f t="shared" si="0"/>
        <v>日</v>
      </c>
      <c r="AH20" s="141" t="str">
        <f t="shared" si="0"/>
        <v>月</v>
      </c>
      <c r="AI20" s="142" t="str">
        <f>IF(AI19=1,"日",IF(AI19=2,"月",IF(AI19=3,"火",IF(AI19=4,"水",IF(AI19=5,"木",IF(AI19=6,"金","土"))))))</f>
        <v>火</v>
      </c>
      <c r="AJ20" s="140" t="str">
        <f t="shared" si="0"/>
        <v>水</v>
      </c>
      <c r="AK20" s="140" t="str">
        <f t="shared" si="0"/>
        <v>木</v>
      </c>
      <c r="AL20" s="140" t="str">
        <f t="shared" si="0"/>
        <v>金</v>
      </c>
      <c r="AM20" s="140" t="str">
        <f t="shared" si="0"/>
        <v>土</v>
      </c>
      <c r="AN20" s="140" t="str">
        <f t="shared" si="0"/>
        <v>日</v>
      </c>
      <c r="AO20" s="141" t="str">
        <f t="shared" si="0"/>
        <v>月</v>
      </c>
      <c r="AP20" s="142" t="str">
        <f>IF(AP19=1,"日",IF(AP19=2,"月",IF(AP19=3,"火",IF(AP19=4,"水",IF(AP19=5,"木",IF(AP19=6,"金","土"))))))</f>
        <v>火</v>
      </c>
      <c r="AQ20" s="140" t="str">
        <f t="shared" si="0"/>
        <v>水</v>
      </c>
      <c r="AR20" s="140" t="str">
        <f t="shared" si="0"/>
        <v>木</v>
      </c>
      <c r="AS20" s="140" t="str">
        <f t="shared" si="0"/>
        <v>金</v>
      </c>
      <c r="AT20" s="140" t="str">
        <f t="shared" si="0"/>
        <v>土</v>
      </c>
      <c r="AU20" s="140" t="str">
        <f t="shared" si="0"/>
        <v>日</v>
      </c>
      <c r="AV20" s="141" t="str">
        <f t="shared" si="0"/>
        <v>月</v>
      </c>
      <c r="AW20" s="140" t="str">
        <f>IF(AW19=1,"日",IF(AW19=2,"月",IF(AW19=3,"火",IF(AW19=4,"水",IF(AW19=5,"木",IF(AW19=6,"金",IF(AW19=0,"","土")))))))</f>
        <v>火</v>
      </c>
      <c r="AX20" s="140" t="str">
        <f>IF(AX19=1,"日",IF(AX19=2,"月",IF(AX19=3,"火",IF(AX19=4,"水",IF(AX19=5,"木",IF(AX19=6,"金",IF(AX19=0,"","土")))))))</f>
        <v>水</v>
      </c>
      <c r="AY20" s="140" t="str">
        <f>IF(AY19=1,"日",IF(AY19=2,"月",IF(AY19=3,"火",IF(AY19=4,"水",IF(AY19=5,"木",IF(AY19=6,"金",IF(AY19=0,"","土")))))))</f>
        <v/>
      </c>
      <c r="AZ20" s="370"/>
      <c r="BA20" s="371"/>
      <c r="BB20" s="376"/>
      <c r="BC20" s="377"/>
      <c r="BD20" s="357"/>
      <c r="BE20" s="358"/>
      <c r="BF20" s="358"/>
      <c r="BG20" s="358"/>
      <c r="BH20" s="383"/>
    </row>
    <row r="21" spans="2:60" ht="20.25" customHeight="1" x14ac:dyDescent="0.45">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5">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5">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5">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5">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5">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5">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5">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5">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5">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5">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5">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5">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5">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5">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5">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5">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5">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5">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5">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5">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5">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5">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5">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5">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5">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5">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5">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5">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5">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5">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5">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5">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5">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5">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5">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5">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5">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5">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5">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5">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5">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5">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5">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5">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5">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5">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5">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5">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5">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5">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view="pageBreakPreview" zoomScaleNormal="55" zoomScaleSheetLayoutView="100" workbookViewId="0">
      <selection activeCell="AA3" sqref="AA3"/>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5">
      <c r="H2" s="7"/>
      <c r="K2" s="7"/>
      <c r="L2" s="7"/>
      <c r="N2" s="9"/>
      <c r="O2" s="9"/>
      <c r="P2" s="9"/>
      <c r="Q2" s="9"/>
      <c r="R2" s="9"/>
      <c r="S2" s="9"/>
      <c r="T2" s="9"/>
      <c r="U2" s="9"/>
      <c r="Z2" s="112" t="s">
        <v>27</v>
      </c>
      <c r="AA2" s="386">
        <v>7</v>
      </c>
      <c r="AB2" s="386"/>
      <c r="AC2" s="112" t="s">
        <v>28</v>
      </c>
      <c r="AD2" s="387">
        <f>IF(AA2=0,"",YEAR(DATE(2018+AA2,1,1)))</f>
        <v>2025</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5">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5">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5">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5">
      <c r="B19" s="349"/>
      <c r="C19" s="354"/>
      <c r="D19" s="355"/>
      <c r="E19" s="356"/>
      <c r="F19" s="120"/>
      <c r="G19" s="32"/>
      <c r="H19" s="361"/>
      <c r="I19" s="364"/>
      <c r="J19" s="355"/>
      <c r="K19" s="355"/>
      <c r="L19" s="356"/>
      <c r="M19" s="364"/>
      <c r="N19" s="355"/>
      <c r="O19" s="356"/>
      <c r="P19" s="364"/>
      <c r="Q19" s="355"/>
      <c r="R19" s="355"/>
      <c r="S19" s="355"/>
      <c r="T19" s="382"/>
      <c r="U19" s="132">
        <f>WEEKDAY(DATE($AD$2,$AH$2,1))</f>
        <v>3</v>
      </c>
      <c r="V19" s="133">
        <f>WEEKDAY(DATE($AD$2,$AH$2,2))</f>
        <v>4</v>
      </c>
      <c r="W19" s="133">
        <f>WEEKDAY(DATE($AD$2,$AH$2,3))</f>
        <v>5</v>
      </c>
      <c r="X19" s="133">
        <f>WEEKDAY(DATE($AD$2,$AH$2,4))</f>
        <v>6</v>
      </c>
      <c r="Y19" s="133">
        <f>WEEKDAY(DATE($AD$2,$AH$2,5))</f>
        <v>7</v>
      </c>
      <c r="Z19" s="133">
        <f>WEEKDAY(DATE($AD$2,$AH$2,6))</f>
        <v>1</v>
      </c>
      <c r="AA19" s="134">
        <f>WEEKDAY(DATE($AD$2,$AH$2,7))</f>
        <v>2</v>
      </c>
      <c r="AB19" s="135">
        <f>WEEKDAY(DATE($AD$2,$AH$2,8))</f>
        <v>3</v>
      </c>
      <c r="AC19" s="133">
        <f>WEEKDAY(DATE($AD$2,$AH$2,9))</f>
        <v>4</v>
      </c>
      <c r="AD19" s="133">
        <f>WEEKDAY(DATE($AD$2,$AH$2,10))</f>
        <v>5</v>
      </c>
      <c r="AE19" s="133">
        <f>WEEKDAY(DATE($AD$2,$AH$2,11))</f>
        <v>6</v>
      </c>
      <c r="AF19" s="133">
        <f>WEEKDAY(DATE($AD$2,$AH$2,12))</f>
        <v>7</v>
      </c>
      <c r="AG19" s="133">
        <f>WEEKDAY(DATE($AD$2,$AH$2,13))</f>
        <v>1</v>
      </c>
      <c r="AH19" s="134">
        <f>WEEKDAY(DATE($AD$2,$AH$2,14))</f>
        <v>2</v>
      </c>
      <c r="AI19" s="135">
        <f>WEEKDAY(DATE($AD$2,$AH$2,15))</f>
        <v>3</v>
      </c>
      <c r="AJ19" s="133">
        <f>WEEKDAY(DATE($AD$2,$AH$2,16))</f>
        <v>4</v>
      </c>
      <c r="AK19" s="133">
        <f>WEEKDAY(DATE($AD$2,$AH$2,17))</f>
        <v>5</v>
      </c>
      <c r="AL19" s="133">
        <f>WEEKDAY(DATE($AD$2,$AH$2,18))</f>
        <v>6</v>
      </c>
      <c r="AM19" s="133">
        <f>WEEKDAY(DATE($AD$2,$AH$2,19))</f>
        <v>7</v>
      </c>
      <c r="AN19" s="133">
        <f>WEEKDAY(DATE($AD$2,$AH$2,20))</f>
        <v>1</v>
      </c>
      <c r="AO19" s="134">
        <f>WEEKDAY(DATE($AD$2,$AH$2,21))</f>
        <v>2</v>
      </c>
      <c r="AP19" s="135">
        <f>WEEKDAY(DATE($AD$2,$AH$2,22))</f>
        <v>3</v>
      </c>
      <c r="AQ19" s="133">
        <f>WEEKDAY(DATE($AD$2,$AH$2,23))</f>
        <v>4</v>
      </c>
      <c r="AR19" s="133">
        <f>WEEKDAY(DATE($AD$2,$AH$2,24))</f>
        <v>5</v>
      </c>
      <c r="AS19" s="133">
        <f>WEEKDAY(DATE($AD$2,$AH$2,25))</f>
        <v>6</v>
      </c>
      <c r="AT19" s="133">
        <f>WEEKDAY(DATE($AD$2,$AH$2,26))</f>
        <v>7</v>
      </c>
      <c r="AU19" s="133">
        <f>WEEKDAY(DATE($AD$2,$AH$2,27))</f>
        <v>1</v>
      </c>
      <c r="AV19" s="134">
        <f>WEEKDAY(DATE($AD$2,$AH$2,28))</f>
        <v>2</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火</v>
      </c>
      <c r="V20" s="140" t="str">
        <f t="shared" ref="V20:AV20" si="0">IF(V19=1,"日",IF(V19=2,"月",IF(V19=3,"火",IF(V19=4,"水",IF(V19=5,"木",IF(V19=6,"金","土"))))))</f>
        <v>水</v>
      </c>
      <c r="W20" s="140" t="str">
        <f t="shared" si="0"/>
        <v>木</v>
      </c>
      <c r="X20" s="140" t="str">
        <f t="shared" si="0"/>
        <v>金</v>
      </c>
      <c r="Y20" s="140" t="str">
        <f t="shared" si="0"/>
        <v>土</v>
      </c>
      <c r="Z20" s="140" t="str">
        <f t="shared" si="0"/>
        <v>日</v>
      </c>
      <c r="AA20" s="141" t="str">
        <f t="shared" si="0"/>
        <v>月</v>
      </c>
      <c r="AB20" s="142" t="str">
        <f>IF(AB19=1,"日",IF(AB19=2,"月",IF(AB19=3,"火",IF(AB19=4,"水",IF(AB19=5,"木",IF(AB19=6,"金","土"))))))</f>
        <v>火</v>
      </c>
      <c r="AC20" s="140" t="str">
        <f t="shared" si="0"/>
        <v>水</v>
      </c>
      <c r="AD20" s="140" t="str">
        <f t="shared" si="0"/>
        <v>木</v>
      </c>
      <c r="AE20" s="140" t="str">
        <f t="shared" si="0"/>
        <v>金</v>
      </c>
      <c r="AF20" s="140" t="str">
        <f t="shared" si="0"/>
        <v>土</v>
      </c>
      <c r="AG20" s="140" t="str">
        <f t="shared" si="0"/>
        <v>日</v>
      </c>
      <c r="AH20" s="141" t="str">
        <f t="shared" si="0"/>
        <v>月</v>
      </c>
      <c r="AI20" s="142" t="str">
        <f>IF(AI19=1,"日",IF(AI19=2,"月",IF(AI19=3,"火",IF(AI19=4,"水",IF(AI19=5,"木",IF(AI19=6,"金","土"))))))</f>
        <v>火</v>
      </c>
      <c r="AJ20" s="140" t="str">
        <f t="shared" si="0"/>
        <v>水</v>
      </c>
      <c r="AK20" s="140" t="str">
        <f t="shared" si="0"/>
        <v>木</v>
      </c>
      <c r="AL20" s="140" t="str">
        <f t="shared" si="0"/>
        <v>金</v>
      </c>
      <c r="AM20" s="140" t="str">
        <f t="shared" si="0"/>
        <v>土</v>
      </c>
      <c r="AN20" s="140" t="str">
        <f t="shared" si="0"/>
        <v>日</v>
      </c>
      <c r="AO20" s="141" t="str">
        <f t="shared" si="0"/>
        <v>月</v>
      </c>
      <c r="AP20" s="142" t="str">
        <f>IF(AP19=1,"日",IF(AP19=2,"月",IF(AP19=3,"火",IF(AP19=4,"水",IF(AP19=5,"木",IF(AP19=6,"金","土"))))))</f>
        <v>火</v>
      </c>
      <c r="AQ20" s="140" t="str">
        <f t="shared" si="0"/>
        <v>水</v>
      </c>
      <c r="AR20" s="140" t="str">
        <f t="shared" si="0"/>
        <v>木</v>
      </c>
      <c r="AS20" s="140" t="str">
        <f t="shared" si="0"/>
        <v>金</v>
      </c>
      <c r="AT20" s="140" t="str">
        <f t="shared" si="0"/>
        <v>土</v>
      </c>
      <c r="AU20" s="140" t="str">
        <f t="shared" si="0"/>
        <v>日</v>
      </c>
      <c r="AV20" s="141" t="str">
        <f t="shared" si="0"/>
        <v>月</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5">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5">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5">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5">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5">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5">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5">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5">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5">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5">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5">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5">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5">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5">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5">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5">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5">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5">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5">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5">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5">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5">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5">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5">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5">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5">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5">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5">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5">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5">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5">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5">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5">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5">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5">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5">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5">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5">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5">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5">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5">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5">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5">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5">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5">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5">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5">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5">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5">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5">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5">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5">
      <c r="C74" s="48"/>
      <c r="D74" s="48"/>
      <c r="E74" s="48"/>
      <c r="F74" s="48"/>
      <c r="G74" s="48"/>
      <c r="R74" s="50"/>
      <c r="BH74" s="49"/>
    </row>
    <row r="75" spans="2:60" ht="20.25" customHeight="1" x14ac:dyDescent="0.45"/>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28" spans="1:57" x14ac:dyDescent="0.45">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4"/>
      <c r="D130" s="14"/>
      <c r="E130" s="14"/>
      <c r="F130" s="14"/>
      <c r="G130" s="14"/>
      <c r="H130" s="14"/>
      <c r="I130" s="12"/>
      <c r="J130" s="12"/>
      <c r="K130" s="11"/>
      <c r="L130" s="11"/>
      <c r="M130" s="11"/>
      <c r="N130" s="11"/>
      <c r="O130" s="11"/>
      <c r="P130" s="11"/>
    </row>
    <row r="131" spans="1:57" x14ac:dyDescent="0.45">
      <c r="A131" s="11"/>
      <c r="B131" s="11"/>
      <c r="C131" s="14"/>
      <c r="D131" s="14"/>
      <c r="E131" s="14"/>
      <c r="F131" s="14"/>
      <c r="G131" s="14"/>
      <c r="H131" s="14"/>
      <c r="I131" s="12"/>
      <c r="J131" s="12"/>
      <c r="K131" s="11"/>
      <c r="L131" s="11"/>
      <c r="M131" s="11"/>
      <c r="N131" s="11"/>
      <c r="O131" s="11"/>
      <c r="P131" s="11"/>
    </row>
    <row r="132" spans="1:57" x14ac:dyDescent="0.45">
      <c r="C132" s="3"/>
      <c r="D132" s="3"/>
      <c r="E132" s="3"/>
      <c r="F132" s="3"/>
      <c r="G132" s="3"/>
      <c r="H132" s="3"/>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election activeCell="J16" sqref="J1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5">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5">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5">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5">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5">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5">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5">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5">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5">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5">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5">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5">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5">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5">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32</v>
      </c>
    </row>
    <row r="2" spans="2:28" x14ac:dyDescent="0.45">
      <c r="B2" s="146" t="s">
        <v>33</v>
      </c>
      <c r="F2" s="147"/>
      <c r="G2" s="148"/>
      <c r="H2" s="148"/>
      <c r="I2" s="148"/>
      <c r="J2" s="149"/>
      <c r="K2" s="148"/>
      <c r="L2" s="148"/>
    </row>
    <row r="3" spans="2:28" x14ac:dyDescent="0.45">
      <c r="B3" s="147" t="s">
        <v>139</v>
      </c>
      <c r="F3" s="149" t="s">
        <v>140</v>
      </c>
      <c r="G3" s="148"/>
      <c r="H3" s="148"/>
      <c r="I3" s="148"/>
      <c r="J3" s="149"/>
      <c r="K3" s="148"/>
      <c r="L3" s="148"/>
    </row>
    <row r="4" spans="2:28" x14ac:dyDescent="0.45">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5">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5">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5">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5">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5">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5">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5">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5">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5">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5">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5">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5">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5">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5">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5">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5">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5">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5">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5">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5">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5">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5">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5">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5">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5">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5">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5">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5">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5">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5">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5">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5">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5">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5">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5">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5">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5">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5">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5">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5">
      <c r="C49" s="146" t="s">
        <v>177</v>
      </c>
      <c r="D49" s="146"/>
    </row>
    <row r="50" spans="3:4" x14ac:dyDescent="0.45">
      <c r="C50" s="146" t="s">
        <v>178</v>
      </c>
      <c r="D50" s="146"/>
    </row>
    <row r="51" spans="3:4" x14ac:dyDescent="0.45">
      <c r="C51" s="146" t="s">
        <v>175</v>
      </c>
      <c r="D51" s="146"/>
    </row>
    <row r="52" spans="3:4" x14ac:dyDescent="0.45">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zoomScaleNormal="100" workbookViewId="0"/>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107</v>
      </c>
      <c r="D1" s="89"/>
      <c r="E1" s="89"/>
      <c r="F1" s="89"/>
    </row>
    <row r="2" spans="2:11" s="91" customFormat="1" ht="20.25" customHeight="1" x14ac:dyDescent="0.45">
      <c r="B2" s="90" t="s">
        <v>201</v>
      </c>
      <c r="C2" s="90"/>
      <c r="D2" s="89"/>
      <c r="E2" s="89"/>
      <c r="F2" s="89"/>
    </row>
    <row r="3" spans="2:11" s="91" customFormat="1" ht="20.25" customHeight="1" x14ac:dyDescent="0.45">
      <c r="B3" s="90"/>
      <c r="C3" s="90"/>
      <c r="D3" s="89"/>
      <c r="E3" s="89"/>
      <c r="F3" s="89"/>
    </row>
    <row r="4" spans="2:11" s="96" customFormat="1" ht="20.25" customHeight="1" x14ac:dyDescent="0.45">
      <c r="B4" s="109"/>
      <c r="C4" s="89" t="s">
        <v>141</v>
      </c>
      <c r="D4" s="89"/>
      <c r="F4" s="400" t="s">
        <v>142</v>
      </c>
      <c r="G4" s="400"/>
      <c r="H4" s="400"/>
      <c r="I4" s="400"/>
      <c r="J4" s="400"/>
      <c r="K4" s="400"/>
    </row>
    <row r="5" spans="2:11" s="96" customFormat="1" ht="20.25" customHeight="1" x14ac:dyDescent="0.45">
      <c r="B5" s="110"/>
      <c r="C5" s="89" t="s">
        <v>143</v>
      </c>
      <c r="D5" s="89"/>
      <c r="F5" s="400"/>
      <c r="G5" s="400"/>
      <c r="H5" s="400"/>
      <c r="I5" s="400"/>
      <c r="J5" s="400"/>
      <c r="K5" s="400"/>
    </row>
    <row r="6" spans="2:11" s="91" customFormat="1" ht="20.25" customHeight="1" x14ac:dyDescent="0.45">
      <c r="B6" s="93" t="s">
        <v>136</v>
      </c>
      <c r="C6" s="89"/>
      <c r="D6" s="89"/>
      <c r="E6" s="92"/>
      <c r="F6" s="94"/>
    </row>
    <row r="7" spans="2:11" s="91" customFormat="1" ht="20.25" customHeight="1" x14ac:dyDescent="0.45">
      <c r="B7" s="90"/>
      <c r="C7" s="90"/>
      <c r="D7" s="89"/>
      <c r="E7" s="92"/>
      <c r="F7" s="94"/>
    </row>
    <row r="8" spans="2:11" s="91" customFormat="1" ht="20.25" customHeight="1" x14ac:dyDescent="0.45">
      <c r="B8" s="89" t="s">
        <v>108</v>
      </c>
      <c r="C8" s="90"/>
      <c r="D8" s="89"/>
      <c r="E8" s="92"/>
      <c r="F8" s="94"/>
    </row>
    <row r="9" spans="2:11" s="91" customFormat="1" ht="20.25" customHeight="1" x14ac:dyDescent="0.45">
      <c r="B9" s="90"/>
      <c r="C9" s="90"/>
      <c r="D9" s="89"/>
      <c r="E9" s="89"/>
      <c r="F9" s="89"/>
    </row>
    <row r="10" spans="2:11" s="91" customFormat="1" ht="20.25" customHeight="1" x14ac:dyDescent="0.45">
      <c r="B10" s="89" t="s">
        <v>189</v>
      </c>
      <c r="C10" s="90"/>
      <c r="D10" s="89"/>
      <c r="E10" s="89"/>
      <c r="F10" s="89"/>
    </row>
    <row r="11" spans="2:11" s="91" customFormat="1" ht="20.25" customHeight="1" x14ac:dyDescent="0.45">
      <c r="B11" s="89"/>
      <c r="C11" s="90"/>
      <c r="D11" s="89"/>
      <c r="E11" s="89"/>
      <c r="F11" s="89"/>
    </row>
    <row r="12" spans="2:11" s="91" customFormat="1" ht="20.25" customHeight="1" x14ac:dyDescent="0.45">
      <c r="B12" s="89" t="s">
        <v>193</v>
      </c>
      <c r="C12" s="90"/>
      <c r="D12" s="89"/>
    </row>
    <row r="13" spans="2:11" s="91" customFormat="1" ht="20.25" customHeight="1" x14ac:dyDescent="0.45">
      <c r="B13" s="89"/>
      <c r="C13" s="90"/>
      <c r="D13" s="89"/>
    </row>
    <row r="14" spans="2:11" s="91" customFormat="1" ht="20.25" customHeight="1" x14ac:dyDescent="0.45">
      <c r="B14" s="89" t="s">
        <v>190</v>
      </c>
      <c r="C14" s="90"/>
      <c r="D14" s="89"/>
    </row>
    <row r="15" spans="2:11" s="91" customFormat="1" ht="20.25" customHeight="1" x14ac:dyDescent="0.45">
      <c r="B15" s="89"/>
      <c r="C15" s="90"/>
      <c r="D15" s="89"/>
    </row>
    <row r="16" spans="2:11" s="91" customFormat="1" ht="20.25" customHeight="1" x14ac:dyDescent="0.45">
      <c r="B16" s="89" t="s">
        <v>235</v>
      </c>
      <c r="C16" s="90"/>
      <c r="D16" s="89"/>
    </row>
    <row r="17" spans="2:4" s="91" customFormat="1" ht="20.25" customHeight="1" x14ac:dyDescent="0.45">
      <c r="B17" s="89" t="s">
        <v>233</v>
      </c>
      <c r="C17" s="90"/>
      <c r="D17" s="89"/>
    </row>
    <row r="18" spans="2:4" s="91" customFormat="1" ht="20.25" customHeight="1" x14ac:dyDescent="0.45">
      <c r="B18" s="89" t="s">
        <v>234</v>
      </c>
      <c r="C18" s="90"/>
      <c r="D18" s="89"/>
    </row>
    <row r="19" spans="2:4" s="91" customFormat="1" ht="20.25" customHeight="1" x14ac:dyDescent="0.45">
      <c r="B19" s="89"/>
      <c r="C19" s="90"/>
      <c r="D19" s="89"/>
    </row>
    <row r="20" spans="2:4" s="91" customFormat="1" ht="20.25" customHeight="1" x14ac:dyDescent="0.45">
      <c r="B20" s="89" t="s">
        <v>236</v>
      </c>
      <c r="C20" s="90"/>
      <c r="D20" s="89"/>
    </row>
    <row r="21" spans="2:4" s="91" customFormat="1" ht="20.25" customHeight="1" x14ac:dyDescent="0.45">
      <c r="B21" s="89" t="s">
        <v>205</v>
      </c>
      <c r="C21" s="90"/>
      <c r="D21" s="89"/>
    </row>
    <row r="22" spans="2:4" s="91" customFormat="1" ht="20.25" customHeight="1" x14ac:dyDescent="0.45">
      <c r="B22" s="89"/>
      <c r="C22" s="90"/>
      <c r="D22" s="89"/>
    </row>
    <row r="23" spans="2:4" s="91" customFormat="1" ht="20.25" customHeight="1" x14ac:dyDescent="0.45">
      <c r="B23" s="89" t="s">
        <v>237</v>
      </c>
      <c r="C23" s="90"/>
      <c r="D23" s="89"/>
    </row>
    <row r="24" spans="2:4" s="91" customFormat="1" ht="20.25" customHeight="1" x14ac:dyDescent="0.45">
      <c r="B24" s="89"/>
      <c r="C24" s="90"/>
      <c r="D24" s="89"/>
    </row>
    <row r="25" spans="2:4" s="91" customFormat="1" ht="17.25" customHeight="1" x14ac:dyDescent="0.45">
      <c r="B25" s="89" t="s">
        <v>238</v>
      </c>
      <c r="C25" s="89"/>
      <c r="D25" s="89"/>
    </row>
    <row r="26" spans="2:4" s="91" customFormat="1" ht="17.25" customHeight="1" x14ac:dyDescent="0.45">
      <c r="B26" s="89" t="s">
        <v>109</v>
      </c>
      <c r="C26" s="89"/>
      <c r="D26" s="89"/>
    </row>
    <row r="27" spans="2:4" s="91" customFormat="1" ht="17.25" customHeight="1" x14ac:dyDescent="0.45">
      <c r="B27" s="89"/>
      <c r="C27" s="89"/>
      <c r="D27" s="89"/>
    </row>
    <row r="28" spans="2:4" s="91" customFormat="1" ht="17.25" customHeight="1" x14ac:dyDescent="0.45">
      <c r="B28" s="89"/>
      <c r="C28" s="65" t="s">
        <v>20</v>
      </c>
      <c r="D28" s="65" t="s">
        <v>3</v>
      </c>
    </row>
    <row r="29" spans="2:4" s="91" customFormat="1" ht="17.25" customHeight="1" x14ac:dyDescent="0.45">
      <c r="B29" s="89"/>
      <c r="C29" s="65">
        <v>1</v>
      </c>
      <c r="D29" s="95" t="s">
        <v>76</v>
      </c>
    </row>
    <row r="30" spans="2:4" s="91" customFormat="1" ht="17.25" customHeight="1" x14ac:dyDescent="0.45">
      <c r="B30" s="89"/>
      <c r="C30" s="65">
        <v>2</v>
      </c>
      <c r="D30" s="95" t="s">
        <v>85</v>
      </c>
    </row>
    <row r="31" spans="2:4" s="91" customFormat="1" ht="17.25" customHeight="1" x14ac:dyDescent="0.45">
      <c r="B31" s="89"/>
      <c r="C31" s="65">
        <v>3</v>
      </c>
      <c r="D31" s="95" t="s">
        <v>82</v>
      </c>
    </row>
    <row r="32" spans="2:4" s="91" customFormat="1" ht="17.25" customHeight="1" x14ac:dyDescent="0.45">
      <c r="B32" s="89"/>
      <c r="C32" s="92"/>
      <c r="D32" s="94"/>
    </row>
    <row r="33" spans="2:51" s="91" customFormat="1" ht="17.25" customHeight="1" x14ac:dyDescent="0.45">
      <c r="B33" s="89" t="s">
        <v>239</v>
      </c>
      <c r="C33" s="89"/>
      <c r="D33" s="89"/>
      <c r="E33" s="96"/>
      <c r="F33" s="96"/>
    </row>
    <row r="34" spans="2:51" s="91" customFormat="1" ht="17.25" customHeight="1" x14ac:dyDescent="0.45">
      <c r="B34" s="89" t="s">
        <v>110</v>
      </c>
      <c r="C34" s="89"/>
      <c r="D34" s="89"/>
      <c r="E34" s="96"/>
      <c r="F34" s="96"/>
    </row>
    <row r="35" spans="2:51" s="91" customFormat="1" ht="17.25" customHeight="1" x14ac:dyDescent="0.45">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5">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5">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5">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5">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5">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5">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5">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5">
      <c r="B46" s="89" t="s">
        <v>240</v>
      </c>
      <c r="C46" s="89"/>
      <c r="D46" s="89"/>
    </row>
    <row r="47" spans="2:51" s="91" customFormat="1" ht="17.25" customHeight="1" x14ac:dyDescent="0.45">
      <c r="B47" s="89" t="s">
        <v>115</v>
      </c>
      <c r="C47" s="89"/>
      <c r="D47" s="89"/>
      <c r="AH47" s="64"/>
      <c r="AI47" s="64"/>
      <c r="AJ47" s="64"/>
      <c r="AK47" s="64"/>
      <c r="AL47" s="64"/>
      <c r="AM47" s="64"/>
      <c r="AN47" s="64"/>
      <c r="AO47" s="64"/>
      <c r="AP47" s="64"/>
      <c r="AQ47" s="64"/>
      <c r="AR47" s="64"/>
      <c r="AS47" s="64"/>
    </row>
    <row r="48" spans="2:51" s="91" customFormat="1" ht="17.25" customHeight="1" x14ac:dyDescent="0.45">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5">
      <c r="F49" s="64"/>
    </row>
    <row r="50" spans="2:50" s="91" customFormat="1" ht="17.25" customHeight="1" x14ac:dyDescent="0.45">
      <c r="B50" s="89" t="s">
        <v>241</v>
      </c>
      <c r="C50" s="89"/>
    </row>
    <row r="51" spans="2:50" s="91" customFormat="1" ht="17.25" customHeight="1" x14ac:dyDescent="0.45">
      <c r="B51" s="89"/>
      <c r="C51" s="89"/>
    </row>
    <row r="52" spans="2:50" s="91" customFormat="1" ht="17.25" customHeight="1" x14ac:dyDescent="0.45">
      <c r="B52" s="89" t="s">
        <v>242</v>
      </c>
      <c r="C52" s="89"/>
    </row>
    <row r="53" spans="2:50" s="91" customFormat="1" ht="17.25" customHeight="1" x14ac:dyDescent="0.45">
      <c r="B53" s="89" t="s">
        <v>191</v>
      </c>
      <c r="C53" s="89"/>
    </row>
    <row r="54" spans="2:50" s="91" customFormat="1" ht="17.25" customHeight="1" x14ac:dyDescent="0.45">
      <c r="B54" s="89"/>
      <c r="C54" s="89"/>
    </row>
    <row r="55" spans="2:50" s="91" customFormat="1" ht="17.25" customHeight="1" x14ac:dyDescent="0.45">
      <c r="B55" s="89" t="s">
        <v>243</v>
      </c>
      <c r="C55" s="89"/>
    </row>
    <row r="56" spans="2:50" s="91" customFormat="1" ht="17.25" customHeight="1" x14ac:dyDescent="0.45">
      <c r="B56" s="89" t="s">
        <v>116</v>
      </c>
      <c r="C56" s="89"/>
    </row>
    <row r="57" spans="2:50" s="91" customFormat="1" ht="17.25" customHeight="1" x14ac:dyDescent="0.45">
      <c r="B57" s="89"/>
      <c r="C57" s="89"/>
    </row>
    <row r="58" spans="2:50" s="91" customFormat="1" ht="17.25" customHeight="1" x14ac:dyDescent="0.45">
      <c r="B58" s="89" t="s">
        <v>244</v>
      </c>
      <c r="C58" s="89"/>
      <c r="D58" s="89"/>
    </row>
    <row r="59" spans="2:50" s="91" customFormat="1" ht="17.25" customHeight="1" x14ac:dyDescent="0.45">
      <c r="B59" s="89"/>
      <c r="C59" s="89"/>
      <c r="D59" s="89"/>
    </row>
    <row r="60" spans="2:50" s="91" customFormat="1" ht="17.25" customHeight="1" x14ac:dyDescent="0.45">
      <c r="B60" s="96" t="s">
        <v>245</v>
      </c>
      <c r="C60" s="96"/>
      <c r="D60" s="89"/>
    </row>
    <row r="61" spans="2:50" s="91" customFormat="1" ht="17.25" customHeight="1" x14ac:dyDescent="0.45">
      <c r="B61" s="96" t="s">
        <v>117</v>
      </c>
      <c r="C61" s="96"/>
      <c r="D61" s="89"/>
    </row>
    <row r="62" spans="2:50" s="91" customFormat="1" ht="17.25" customHeight="1" x14ac:dyDescent="0.45">
      <c r="B62" s="96" t="s">
        <v>192</v>
      </c>
    </row>
    <row r="63" spans="2:50" s="91" customFormat="1" ht="17.25" customHeight="1" x14ac:dyDescent="0.45">
      <c r="B63" s="96"/>
    </row>
    <row r="64" spans="2:50" s="91" customFormat="1" ht="17.25" customHeight="1" x14ac:dyDescent="0.45">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5">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5">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5">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5">
      <c r="B72" s="91" t="s">
        <v>250</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98</v>
      </c>
      <c r="C1" s="189"/>
      <c r="D1" s="189"/>
    </row>
    <row r="2" spans="2:12" x14ac:dyDescent="0.45">
      <c r="B2" s="189"/>
      <c r="C2" s="189"/>
      <c r="D2" s="189"/>
    </row>
    <row r="3" spans="2:12" x14ac:dyDescent="0.45">
      <c r="B3" s="191" t="s">
        <v>99</v>
      </c>
      <c r="C3" s="191" t="s">
        <v>100</v>
      </c>
      <c r="D3" s="189"/>
    </row>
    <row r="4" spans="2:12" x14ac:dyDescent="0.45">
      <c r="B4" s="192">
        <v>1</v>
      </c>
      <c r="C4" s="193" t="s">
        <v>194</v>
      </c>
      <c r="D4" s="189"/>
    </row>
    <row r="5" spans="2:12" x14ac:dyDescent="0.45">
      <c r="B5" s="192">
        <v>2</v>
      </c>
      <c r="C5" s="193" t="s">
        <v>195</v>
      </c>
    </row>
    <row r="6" spans="2:12" x14ac:dyDescent="0.45">
      <c r="B6" s="192">
        <v>3</v>
      </c>
      <c r="C6" s="193" t="s">
        <v>196</v>
      </c>
      <c r="D6" s="189"/>
    </row>
    <row r="7" spans="2:12" x14ac:dyDescent="0.45">
      <c r="B7" s="192">
        <v>4</v>
      </c>
      <c r="C7" s="193" t="s">
        <v>197</v>
      </c>
      <c r="D7" s="189"/>
    </row>
    <row r="8" spans="2:12" x14ac:dyDescent="0.45">
      <c r="B8" s="192">
        <v>5</v>
      </c>
      <c r="C8" s="193" t="s">
        <v>251</v>
      </c>
      <c r="D8" s="189"/>
    </row>
    <row r="9" spans="2:12" x14ac:dyDescent="0.45">
      <c r="B9" s="192">
        <v>6</v>
      </c>
      <c r="C9" s="193" t="s">
        <v>81</v>
      </c>
      <c r="D9" s="189"/>
    </row>
    <row r="10" spans="2:12" x14ac:dyDescent="0.45">
      <c r="B10" s="192">
        <v>7</v>
      </c>
      <c r="C10" s="193" t="s">
        <v>148</v>
      </c>
      <c r="D10" s="189"/>
    </row>
    <row r="12" spans="2:12" x14ac:dyDescent="0.45">
      <c r="B12" s="189" t="s">
        <v>101</v>
      </c>
    </row>
    <row r="13" spans="2:12" ht="27" thickBot="1" x14ac:dyDescent="0.5"/>
    <row r="14" spans="2:12" ht="27" thickBot="1" x14ac:dyDescent="0.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5">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5">
      <c r="B16" s="402"/>
      <c r="C16" s="202" t="s">
        <v>81</v>
      </c>
      <c r="D16" s="200" t="s">
        <v>80</v>
      </c>
      <c r="E16" s="200" t="s">
        <v>198</v>
      </c>
      <c r="F16" s="200" t="s">
        <v>81</v>
      </c>
      <c r="G16" s="200" t="s">
        <v>81</v>
      </c>
      <c r="H16" s="200" t="s">
        <v>81</v>
      </c>
      <c r="I16" s="200" t="s">
        <v>81</v>
      </c>
      <c r="J16" s="200" t="s">
        <v>81</v>
      </c>
      <c r="K16" s="200" t="s">
        <v>81</v>
      </c>
      <c r="L16" s="201" t="s">
        <v>81</v>
      </c>
    </row>
    <row r="17" spans="2:12" x14ac:dyDescent="0.45">
      <c r="B17" s="402"/>
      <c r="C17" s="202" t="s">
        <v>81</v>
      </c>
      <c r="D17" s="200" t="s">
        <v>19</v>
      </c>
      <c r="E17" s="200" t="s">
        <v>199</v>
      </c>
      <c r="F17" s="200" t="s">
        <v>81</v>
      </c>
      <c r="G17" s="200" t="s">
        <v>81</v>
      </c>
      <c r="H17" s="200" t="s">
        <v>81</v>
      </c>
      <c r="I17" s="200" t="s">
        <v>81</v>
      </c>
      <c r="J17" s="200" t="s">
        <v>81</v>
      </c>
      <c r="K17" s="200" t="s">
        <v>81</v>
      </c>
      <c r="L17" s="201" t="s">
        <v>81</v>
      </c>
    </row>
    <row r="18" spans="2:12" x14ac:dyDescent="0.45">
      <c r="B18" s="402"/>
      <c r="C18" s="202" t="s">
        <v>81</v>
      </c>
      <c r="D18" s="200" t="s">
        <v>106</v>
      </c>
      <c r="E18" s="200" t="s">
        <v>106</v>
      </c>
      <c r="F18" s="200" t="s">
        <v>81</v>
      </c>
      <c r="G18" s="200" t="s">
        <v>81</v>
      </c>
      <c r="H18" s="200" t="s">
        <v>81</v>
      </c>
      <c r="I18" s="200" t="s">
        <v>81</v>
      </c>
      <c r="J18" s="200" t="s">
        <v>81</v>
      </c>
      <c r="K18" s="200" t="s">
        <v>81</v>
      </c>
      <c r="L18" s="201" t="s">
        <v>81</v>
      </c>
    </row>
    <row r="19" spans="2:12" x14ac:dyDescent="0.45">
      <c r="B19" s="402"/>
      <c r="C19" s="202" t="s">
        <v>148</v>
      </c>
      <c r="D19" s="200" t="s">
        <v>81</v>
      </c>
      <c r="E19" s="200" t="s">
        <v>81</v>
      </c>
      <c r="F19" s="200" t="s">
        <v>81</v>
      </c>
      <c r="G19" s="200" t="s">
        <v>81</v>
      </c>
      <c r="H19" s="200" t="s">
        <v>81</v>
      </c>
      <c r="I19" s="200" t="s">
        <v>81</v>
      </c>
      <c r="J19" s="200" t="s">
        <v>81</v>
      </c>
      <c r="K19" s="200" t="s">
        <v>81</v>
      </c>
      <c r="L19" s="201" t="s">
        <v>81</v>
      </c>
    </row>
    <row r="20" spans="2:12" x14ac:dyDescent="0.45">
      <c r="B20" s="402"/>
      <c r="C20" s="202" t="s">
        <v>148</v>
      </c>
      <c r="D20" s="200" t="s">
        <v>81</v>
      </c>
      <c r="E20" s="200" t="s">
        <v>81</v>
      </c>
      <c r="F20" s="200" t="s">
        <v>81</v>
      </c>
      <c r="G20" s="200" t="s">
        <v>81</v>
      </c>
      <c r="H20" s="200" t="s">
        <v>81</v>
      </c>
      <c r="I20" s="200" t="s">
        <v>81</v>
      </c>
      <c r="J20" s="200" t="s">
        <v>81</v>
      </c>
      <c r="K20" s="200" t="s">
        <v>81</v>
      </c>
      <c r="L20" s="201" t="s">
        <v>81</v>
      </c>
    </row>
    <row r="21" spans="2:12" x14ac:dyDescent="0.45">
      <c r="B21" s="402"/>
      <c r="C21" s="202" t="s">
        <v>148</v>
      </c>
      <c r="D21" s="200" t="s">
        <v>81</v>
      </c>
      <c r="E21" s="200" t="s">
        <v>81</v>
      </c>
      <c r="F21" s="200" t="s">
        <v>81</v>
      </c>
      <c r="G21" s="200" t="s">
        <v>81</v>
      </c>
      <c r="H21" s="200" t="s">
        <v>81</v>
      </c>
      <c r="I21" s="200" t="s">
        <v>81</v>
      </c>
      <c r="J21" s="200" t="s">
        <v>81</v>
      </c>
      <c r="K21" s="200" t="s">
        <v>81</v>
      </c>
      <c r="L21" s="201" t="s">
        <v>81</v>
      </c>
    </row>
    <row r="22" spans="2:12" x14ac:dyDescent="0.45">
      <c r="B22" s="402"/>
      <c r="C22" s="202" t="s">
        <v>148</v>
      </c>
      <c r="D22" s="200" t="s">
        <v>81</v>
      </c>
      <c r="E22" s="200" t="s">
        <v>81</v>
      </c>
      <c r="F22" s="200" t="s">
        <v>81</v>
      </c>
      <c r="G22" s="200" t="s">
        <v>81</v>
      </c>
      <c r="H22" s="200" t="s">
        <v>81</v>
      </c>
      <c r="I22" s="200" t="s">
        <v>81</v>
      </c>
      <c r="J22" s="200" t="s">
        <v>81</v>
      </c>
      <c r="K22" s="200" t="s">
        <v>81</v>
      </c>
      <c r="L22" s="201" t="s">
        <v>81</v>
      </c>
    </row>
    <row r="23" spans="2:12" ht="27" thickBot="1" x14ac:dyDescent="0.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5">
      <c r="C25" s="190" t="s">
        <v>145</v>
      </c>
    </row>
    <row r="26" spans="2:12" x14ac:dyDescent="0.45">
      <c r="C26" s="190" t="s">
        <v>86</v>
      </c>
    </row>
    <row r="27" spans="2:12" x14ac:dyDescent="0.45">
      <c r="C27" s="190" t="s">
        <v>147</v>
      </c>
    </row>
    <row r="28" spans="2:12" x14ac:dyDescent="0.45">
      <c r="C28" s="190" t="s">
        <v>87</v>
      </c>
    </row>
    <row r="29" spans="2:12" x14ac:dyDescent="0.45">
      <c r="C29" s="190" t="s">
        <v>102</v>
      </c>
    </row>
    <row r="30" spans="2:12" x14ac:dyDescent="0.45">
      <c r="C30" s="190" t="s">
        <v>200</v>
      </c>
    </row>
    <row r="32" spans="2:12" x14ac:dyDescent="0.45">
      <c r="C32" s="190" t="s">
        <v>88</v>
      </c>
    </row>
    <row r="33" spans="3:3" x14ac:dyDescent="0.45">
      <c r="C33" s="190" t="s">
        <v>89</v>
      </c>
    </row>
    <row r="35" spans="3:3" x14ac:dyDescent="0.45">
      <c r="C35" s="190" t="s">
        <v>146</v>
      </c>
    </row>
    <row r="36" spans="3:3" x14ac:dyDescent="0.45">
      <c r="C36" s="190" t="s">
        <v>90</v>
      </c>
    </row>
    <row r="37" spans="3:3" x14ac:dyDescent="0.45">
      <c r="C37" s="190" t="s">
        <v>91</v>
      </c>
    </row>
    <row r="38" spans="3:3" x14ac:dyDescent="0.45">
      <c r="C38" s="190" t="s">
        <v>92</v>
      </c>
    </row>
    <row r="39" spans="3:3" x14ac:dyDescent="0.45">
      <c r="C39" s="190" t="s">
        <v>93</v>
      </c>
    </row>
    <row r="40" spans="3:3" x14ac:dyDescent="0.45">
      <c r="C40" s="190" t="s">
        <v>94</v>
      </c>
    </row>
  </sheetData>
  <mergeCells count="1">
    <mergeCell ref="B15:B23"/>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7</vt:i4>
      </vt:variant>
      <vt:variant>
        <vt:lpstr>名前付き一覧</vt:lpstr>
      </vt:variant>
      <vt:variant>
        <vt:i4>15</vt:i4>
      </vt:variant>
    </vt:vector>
  </HeadingPairs>
  <TitlesOfParts>
    <vt:vector baseType="lpstr" size="22">
      <vt:lpstr>認知症対応型共同生活介護(50人)</vt:lpstr>
      <vt:lpstr>認知症対応型共同生活介護（1枚用）</vt:lpstr>
      <vt:lpstr>【記載例】認知症対応型共同生活介護</vt:lpstr>
      <vt:lpstr>シフト記号表（勤務時間帯）</vt:lpstr>
      <vt:lpstr>【記載例】シフト記号表（勤務時間帯）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2021-02-24T10:20:04Z</cp:lastPrinted>
  <dcterms:created xsi:type="dcterms:W3CDTF">2020-01-28T01:12:50Z</dcterms:created>
  <dcterms:modified xsi:type="dcterms:W3CDTF">2025-05-20T03:00:28Z</dcterms:modified>
</cp:coreProperties>
</file>