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7CCE96FA-930B-4DD5-98AF-5400EE6E7466}" revIDLastSave="0" xr10:uidLastSave="{00000000-0000-0000-0000-000000000000}"/>
  <workbookProtection lockStructure="1" workbookAlgorithmName="SHA-512" workbookHashValue="gf4yPm8nw9TlSPXq/SNhggOT75w/OPxBXXUt1QsHROcbwcZ+rxl9KAdSQa1JRf87QaX2dpSsx+kv6x10ToQRlg==" workbookSaltValue="FPRim7TSkNcXxvJuv9MiEA==" workbookSpinCount="100000"/>
  <bookViews>
    <workbookView xr2:uid="{00000000-000D-0000-FFFF-FFFF00000000}" windowHeight="11040" windowWidth="20730" xWindow="-120" yWindow="-120"/>
  </bookViews>
  <sheets>
    <sheet r:id="rId1" name="法非適用_駐車場整備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<sst xmlns="http://schemas.openxmlformats.org/spreadsheetml/2006/main" count="278" uniqueCount="127">
  <si>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</si>
  <si>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</si>
  <si>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</si>
  <si>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</si>
  <si>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</si>
  <si>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</si>
  <si>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</si>
  <si>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</si>
  <si>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</si>
  <si>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</si>
  <si>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</si>
  <si>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</si>
  <si>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</si>
  <si>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</si>
  <si>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</si>
  <si>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</si>
  <si>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</si>
  <si>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</si>
  <si>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</si>
  <si>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</si>
  <si>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</si>
  <si>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</si>
  <si>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</si>
  <si>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</si>
  <si>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</si>
  <si>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</si>
  <si>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</si>
  <si>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</si>
  <si>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</si>
  <si>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</si>
  <si>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</si>
  <si>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</si>
  <si>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</si>
  <si>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</si>
  <si>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</si>
  <si>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</si>
  <si>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</si>
  <si>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</si>
  <si>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</si>
  <si>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</si>
  <si>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</si>
  <si>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</si>
  <si>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</si>
  <si>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</si>
  <si>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</si>
  <si>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</si>
  <si>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</si>
  <si>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</si>
  <si>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</si>
  <si>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</si>
  <si>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</si>
  <si>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</si>
  <si>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</si>
  <si>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</si>
  <si>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</si>
  <si>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</si>
  <si>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</si>
  <si>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</si>
  <si>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</si>
  <si>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</si>
  <si>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</si>
  <si>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</si>
  <si>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</si>
  <si>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</si>
  <si>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</si>
  <si>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</si>
  <si>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</si>
  <si>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</si>
  <si>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</si>
  <si>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</si>
  <si>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</si>
  <si>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</si>
  <si>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</si>
  <si>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</si>
  <si>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</si>
  <si>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</si>
  <si>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</si>
  <si>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</si>
  <si>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</si>
  <si>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</si>
  <si>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</si>
  <si>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</si>
  <si>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</si>
  <si>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</si>
  <si>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</si>
  <si>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</si>
  <si>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</si>
  <si>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</si>
  <si>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</si>
  <si>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</si>
  <si>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</si>
  <si>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</si>
  <si>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</si>
  <si>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</si>
  <si>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</si>
  <si>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</si>
  <si>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</si>
  <si>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</si>
  <si>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</si>
  <si>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</si>
  <si>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</si>
  <si>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</si>
  <si>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</si>
  <si>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</si>
  <si>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</si>
  <si>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</si>
  <si>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埼玉県　久喜市</t>
  </si>
  <si>
    <t>久喜市営駐車場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</si>
  <si>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</si>
  <si>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</si>
  <si>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</si>
  <si>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</si>
  <si>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</si>
  <si>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</si>
  <si>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</si>
  <si>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</si>
  <si>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</si>
  <si>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</si>
  <si>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</si>
  <si>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</si>
  <si>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</si>
  <si>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</si>
  <si>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</si>
  <si>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について、当施設については地方公営企業法非適用事業であるため指標は算出されません。⑦敷地の地価については、久喜駅に近く利便性の高い場所でもあり47,693千円となっております。⑧設備投資見込額については、今後の修繕料を、年間50千円と見込んでおります。⑨累積欠損金比率について、当施設については地方公営企業法非適用事業であるため指標は算出されません。⑩企業債残高対料金収入比率について、当施設は企業債残高が無いため指標は算出されません。</t>
    <phoneticPr fontId="5"/>
  </si>
  <si>
    <t>⑪稼働率について、当施設については類似施設平均を上回っており、駐車場施設としての需要は大きいと判断されます。当施設は、駅前商店街の利用客用に政策的に設置しているものであり、短時間（30分～2時間）での駐車場利用が多いことから稼働率も高くなっていると考えられます。
なお、施設の規模を拡大することは、駅前という駐車場の位置の関係もあり土地の確保等困難であることから、考えておりません。</t>
    <phoneticPr fontId="5"/>
  </si>
  <si>
    <t>施設については、自動車を利用する市民や、駐車場の確保が難しい駅前商店街の利便性向上を図るため、設置されたものであります。
収益等の状況については、令和4年度以降は収益性が回復しております。また、利用の状況として稼働率も高い水準にあることから適正な運用が図られているものと考えられます。
また、現状として、短時間での利用者が多いこと、市営駐車場サービス券の売り上げが伸びていることから、設置の目的である駅前商店街の振興に寄与しているものと考えられます。※市営駐車場サービス券とは、駅前の登録商店が購入可能な当施設の2時間無料券で、一定額以上の買い物をした利用客に対して商店が交付するものです。</t>
    <rPh sb="73" eb="75">
      <t>レイワ</t>
    </rPh>
    <rPh sb="76" eb="78">
      <t>ネンド</t>
    </rPh>
    <rPh sb="78" eb="80">
      <t>イコウ</t>
    </rPh>
    <rPh sb="81" eb="84">
      <t>シュウエキセイ</t>
    </rPh>
    <rPh sb="85" eb="87">
      <t>カイフク</t>
    </rPh>
    <phoneticPr fontId="5"/>
  </si>
  <si>
    <t>①収益的収支比率については、200％を超えており健全性は確保されていると考えられます。②他会計補助金比率③駐車台数一台当たりの他会計補助金額については、平成28年度以降発生しておらず、概ね独立採算による運営となっております。④売上高GOP比率とは、施設の営業に関する収益性を表す指標ですが、当施設については、類似施設平均値よりも高い数値で推移しており、安定的な収益性があると判断できます。⑤EBITDAとは、純利益から減価償却費などの影響を排除した指標であり、当施設については、利用者の増加等に伴い、年々上昇しており、令和6年度は類似施設平均値を超えております。</t>
    <rPh sb="250" eb="252">
      <t>ネンネン</t>
    </rPh>
    <rPh sb="259" eb="261">
      <t>レイワ</t>
    </rPh>
    <rPh sb="262" eb="263">
      <t>ネン</t>
    </rPh>
    <rPh sb="263" eb="264">
      <t>ド</t>
    </rPh>
    <rPh sb="265" eb="267">
      <t>ルイジ</t>
    </rPh>
    <rPh sb="267" eb="269">
      <t>シセツ</t>
    </rPh>
    <rPh sb="269" eb="272">
      <t>ヘイキンチ</t>
    </rPh>
    <rPh sb="273" eb="274">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</si>
</sst>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184.5</c:v>
                </c:pt>
                <c:pt idx="1">
                  <c:v>275.89999999999998</c:v>
                </c:pt>
                <c:pt idx="2">
                  <c:v>351.3</c:v>
                </c:pt>
                <c:pt idx="3">
                  <c:v>329.9</c:v>
                </c:pt>
                <c:pt idx="4">
                  <c:v>348.4</c:v>
                </c:pt>
              </c:numCache>
            </c:numRef>
          </c:val>
          <c:extLst>
            <c:ext xmlns:c16="http://schemas.microsoft.com/office/drawing/2014/chart" uri="{C3380CC4-5D6E-409C-BE32-E72D297353CC}">
              <c16:uniqueId val="{00000000-13DD-4011-BC10-5BEF50A0CFF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13DD-4011-BC10-5BEF50A0CFF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188-45E9-A4CB-B85DB821418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7188-45E9-A4CB-B85DB821418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C1F-457B-9127-A0E5CE89648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C1F-457B-9127-A0E5CE89648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207-4E34-AEF9-78EFE679381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207-4E34-AEF9-78EFE679381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D1F-49AF-BBA3-7BA987D0BD6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6D1F-49AF-BBA3-7BA987D0BD6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F18-4B37-A80F-818D236B8C9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6F18-4B37-A80F-818D236B8C9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383.3</c:v>
                </c:pt>
                <c:pt idx="1">
                  <c:v>416.7</c:v>
                </c:pt>
                <c:pt idx="2">
                  <c:v>494.4</c:v>
                </c:pt>
                <c:pt idx="3">
                  <c:v>505.6</c:v>
                </c:pt>
                <c:pt idx="4">
                  <c:v>472.2</c:v>
                </c:pt>
              </c:numCache>
            </c:numRef>
          </c:val>
          <c:extLst>
            <c:ext xmlns:c16="http://schemas.microsoft.com/office/drawing/2014/chart" uri="{C3380CC4-5D6E-409C-BE32-E72D297353CC}">
              <c16:uniqueId val="{00000000-3449-4389-B6D6-4E3097492B5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449-4389-B6D6-4E3097492B5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45.8</c:v>
                </c:pt>
                <c:pt idx="1">
                  <c:v>63.8</c:v>
                </c:pt>
                <c:pt idx="2">
                  <c:v>71.5</c:v>
                </c:pt>
                <c:pt idx="3">
                  <c:v>69.599999999999994</c:v>
                </c:pt>
                <c:pt idx="4">
                  <c:v>71.3</c:v>
                </c:pt>
              </c:numCache>
            </c:numRef>
          </c:val>
          <c:extLst>
            <c:ext xmlns:c16="http://schemas.microsoft.com/office/drawing/2014/chart" uri="{C3380CC4-5D6E-409C-BE32-E72D297353CC}">
              <c16:uniqueId val="{00000000-6F39-444C-8851-4D4A0077ADA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6F39-444C-8851-4D4A0077ADA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2217</c:v>
                </c:pt>
                <c:pt idx="1">
                  <c:v>3795</c:v>
                </c:pt>
                <c:pt idx="2">
                  <c:v>6509</c:v>
                </c:pt>
                <c:pt idx="3">
                  <c:v>6899</c:v>
                </c:pt>
                <c:pt idx="4">
                  <c:v>6923</c:v>
                </c:pt>
              </c:numCache>
            </c:numRef>
          </c:val>
          <c:extLst>
            <c:ext xmlns:c16="http://schemas.microsoft.com/office/drawing/2014/chart" uri="{C3380CC4-5D6E-409C-BE32-E72D297353CC}">
              <c16:uniqueId val="{00000000-EFCF-4C6A-BAC8-04048C61CC2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EFCF-4C6A-BAC8-04048C61CC2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8"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埼玉県久喜市　久喜市営駐車場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443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18</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184.5</v>
      </c>
      <c r="V31" s="113"/>
      <c r="W31" s="113"/>
      <c r="X31" s="113"/>
      <c r="Y31" s="113"/>
      <c r="Z31" s="113"/>
      <c r="AA31" s="113"/>
      <c r="AB31" s="113"/>
      <c r="AC31" s="113"/>
      <c r="AD31" s="113"/>
      <c r="AE31" s="113"/>
      <c r="AF31" s="113"/>
      <c r="AG31" s="113"/>
      <c r="AH31" s="113"/>
      <c r="AI31" s="113"/>
      <c r="AJ31" s="113"/>
      <c r="AK31" s="113"/>
      <c r="AL31" s="113"/>
      <c r="AM31" s="113"/>
      <c r="AN31" s="113">
        <f>データ!Z7</f>
        <v>275.89999999999998</v>
      </c>
      <c r="AO31" s="113"/>
      <c r="AP31" s="113"/>
      <c r="AQ31" s="113"/>
      <c r="AR31" s="113"/>
      <c r="AS31" s="113"/>
      <c r="AT31" s="113"/>
      <c r="AU31" s="113"/>
      <c r="AV31" s="113"/>
      <c r="AW31" s="113"/>
      <c r="AX31" s="113"/>
      <c r="AY31" s="113"/>
      <c r="AZ31" s="113"/>
      <c r="BA31" s="113"/>
      <c r="BB31" s="113"/>
      <c r="BC31" s="113"/>
      <c r="BD31" s="113"/>
      <c r="BE31" s="113"/>
      <c r="BF31" s="113"/>
      <c r="BG31" s="113">
        <f>データ!AA7</f>
        <v>351.3</v>
      </c>
      <c r="BH31" s="113"/>
      <c r="BI31" s="113"/>
      <c r="BJ31" s="113"/>
      <c r="BK31" s="113"/>
      <c r="BL31" s="113"/>
      <c r="BM31" s="113"/>
      <c r="BN31" s="113"/>
      <c r="BO31" s="113"/>
      <c r="BP31" s="113"/>
      <c r="BQ31" s="113"/>
      <c r="BR31" s="113"/>
      <c r="BS31" s="113"/>
      <c r="BT31" s="113"/>
      <c r="BU31" s="113"/>
      <c r="BV31" s="113"/>
      <c r="BW31" s="113"/>
      <c r="BX31" s="113"/>
      <c r="BY31" s="113"/>
      <c r="BZ31" s="113">
        <f>データ!AB7</f>
        <v>329.9</v>
      </c>
      <c r="CA31" s="113"/>
      <c r="CB31" s="113"/>
      <c r="CC31" s="113"/>
      <c r="CD31" s="113"/>
      <c r="CE31" s="113"/>
      <c r="CF31" s="113"/>
      <c r="CG31" s="113"/>
      <c r="CH31" s="113"/>
      <c r="CI31" s="113"/>
      <c r="CJ31" s="113"/>
      <c r="CK31" s="113"/>
      <c r="CL31" s="113"/>
      <c r="CM31" s="113"/>
      <c r="CN31" s="113"/>
      <c r="CO31" s="113"/>
      <c r="CP31" s="113"/>
      <c r="CQ31" s="113"/>
      <c r="CR31" s="113"/>
      <c r="CS31" s="113">
        <f>データ!AC7</f>
        <v>348.4</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383.3</v>
      </c>
      <c r="JD31" s="115"/>
      <c r="JE31" s="115"/>
      <c r="JF31" s="115"/>
      <c r="JG31" s="115"/>
      <c r="JH31" s="115"/>
      <c r="JI31" s="115"/>
      <c r="JJ31" s="115"/>
      <c r="JK31" s="115"/>
      <c r="JL31" s="115"/>
      <c r="JM31" s="115"/>
      <c r="JN31" s="115"/>
      <c r="JO31" s="115"/>
      <c r="JP31" s="115"/>
      <c r="JQ31" s="115"/>
      <c r="JR31" s="115"/>
      <c r="JS31" s="115"/>
      <c r="JT31" s="115"/>
      <c r="JU31" s="116"/>
      <c r="JV31" s="114">
        <f>データ!DL7</f>
        <v>416.7</v>
      </c>
      <c r="JW31" s="115"/>
      <c r="JX31" s="115"/>
      <c r="JY31" s="115"/>
      <c r="JZ31" s="115"/>
      <c r="KA31" s="115"/>
      <c r="KB31" s="115"/>
      <c r="KC31" s="115"/>
      <c r="KD31" s="115"/>
      <c r="KE31" s="115"/>
      <c r="KF31" s="115"/>
      <c r="KG31" s="115"/>
      <c r="KH31" s="115"/>
      <c r="KI31" s="115"/>
      <c r="KJ31" s="115"/>
      <c r="KK31" s="115"/>
      <c r="KL31" s="115"/>
      <c r="KM31" s="115"/>
      <c r="KN31" s="116"/>
      <c r="KO31" s="114">
        <f>データ!DM7</f>
        <v>494.4</v>
      </c>
      <c r="KP31" s="115"/>
      <c r="KQ31" s="115"/>
      <c r="KR31" s="115"/>
      <c r="KS31" s="115"/>
      <c r="KT31" s="115"/>
      <c r="KU31" s="115"/>
      <c r="KV31" s="115"/>
      <c r="KW31" s="115"/>
      <c r="KX31" s="115"/>
      <c r="KY31" s="115"/>
      <c r="KZ31" s="115"/>
      <c r="LA31" s="115"/>
      <c r="LB31" s="115"/>
      <c r="LC31" s="115"/>
      <c r="LD31" s="115"/>
      <c r="LE31" s="115"/>
      <c r="LF31" s="115"/>
      <c r="LG31" s="116"/>
      <c r="LH31" s="114">
        <f>データ!DN7</f>
        <v>505.6</v>
      </c>
      <c r="LI31" s="115"/>
      <c r="LJ31" s="115"/>
      <c r="LK31" s="115"/>
      <c r="LL31" s="115"/>
      <c r="LM31" s="115"/>
      <c r="LN31" s="115"/>
      <c r="LO31" s="115"/>
      <c r="LP31" s="115"/>
      <c r="LQ31" s="115"/>
      <c r="LR31" s="115"/>
      <c r="LS31" s="115"/>
      <c r="LT31" s="115"/>
      <c r="LU31" s="115"/>
      <c r="LV31" s="115"/>
      <c r="LW31" s="115"/>
      <c r="LX31" s="115"/>
      <c r="LY31" s="115"/>
      <c r="LZ31" s="116"/>
      <c r="MA31" s="114">
        <f>データ!DO7</f>
        <v>472.2</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45.8</v>
      </c>
      <c r="EM52" s="113"/>
      <c r="EN52" s="113"/>
      <c r="EO52" s="113"/>
      <c r="EP52" s="113"/>
      <c r="EQ52" s="113"/>
      <c r="ER52" s="113"/>
      <c r="ES52" s="113"/>
      <c r="ET52" s="113"/>
      <c r="EU52" s="113"/>
      <c r="EV52" s="113"/>
      <c r="EW52" s="113"/>
      <c r="EX52" s="113"/>
      <c r="EY52" s="113"/>
      <c r="EZ52" s="113"/>
      <c r="FA52" s="113"/>
      <c r="FB52" s="113"/>
      <c r="FC52" s="113"/>
      <c r="FD52" s="113"/>
      <c r="FE52" s="113">
        <f>データ!BG7</f>
        <v>63.8</v>
      </c>
      <c r="FF52" s="113"/>
      <c r="FG52" s="113"/>
      <c r="FH52" s="113"/>
      <c r="FI52" s="113"/>
      <c r="FJ52" s="113"/>
      <c r="FK52" s="113"/>
      <c r="FL52" s="113"/>
      <c r="FM52" s="113"/>
      <c r="FN52" s="113"/>
      <c r="FO52" s="113"/>
      <c r="FP52" s="113"/>
      <c r="FQ52" s="113"/>
      <c r="FR52" s="113"/>
      <c r="FS52" s="113"/>
      <c r="FT52" s="113"/>
      <c r="FU52" s="113"/>
      <c r="FV52" s="113"/>
      <c r="FW52" s="113"/>
      <c r="FX52" s="113">
        <f>データ!BH7</f>
        <v>71.5</v>
      </c>
      <c r="FY52" s="113"/>
      <c r="FZ52" s="113"/>
      <c r="GA52" s="113"/>
      <c r="GB52" s="113"/>
      <c r="GC52" s="113"/>
      <c r="GD52" s="113"/>
      <c r="GE52" s="113"/>
      <c r="GF52" s="113"/>
      <c r="GG52" s="113"/>
      <c r="GH52" s="113"/>
      <c r="GI52" s="113"/>
      <c r="GJ52" s="113"/>
      <c r="GK52" s="113"/>
      <c r="GL52" s="113"/>
      <c r="GM52" s="113"/>
      <c r="GN52" s="113"/>
      <c r="GO52" s="113"/>
      <c r="GP52" s="113"/>
      <c r="GQ52" s="113">
        <f>データ!BI7</f>
        <v>69.599999999999994</v>
      </c>
      <c r="GR52" s="113"/>
      <c r="GS52" s="113"/>
      <c r="GT52" s="113"/>
      <c r="GU52" s="113"/>
      <c r="GV52" s="113"/>
      <c r="GW52" s="113"/>
      <c r="GX52" s="113"/>
      <c r="GY52" s="113"/>
      <c r="GZ52" s="113"/>
      <c r="HA52" s="113"/>
      <c r="HB52" s="113"/>
      <c r="HC52" s="113"/>
      <c r="HD52" s="113"/>
      <c r="HE52" s="113"/>
      <c r="HF52" s="113"/>
      <c r="HG52" s="113"/>
      <c r="HH52" s="113"/>
      <c r="HI52" s="113"/>
      <c r="HJ52" s="113">
        <f>データ!BJ7</f>
        <v>71.3</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2217</v>
      </c>
      <c r="JD52" s="120"/>
      <c r="JE52" s="120"/>
      <c r="JF52" s="120"/>
      <c r="JG52" s="120"/>
      <c r="JH52" s="120"/>
      <c r="JI52" s="120"/>
      <c r="JJ52" s="120"/>
      <c r="JK52" s="120"/>
      <c r="JL52" s="120"/>
      <c r="JM52" s="120"/>
      <c r="JN52" s="120"/>
      <c r="JO52" s="120"/>
      <c r="JP52" s="120"/>
      <c r="JQ52" s="120"/>
      <c r="JR52" s="120"/>
      <c r="JS52" s="120"/>
      <c r="JT52" s="120"/>
      <c r="JU52" s="120"/>
      <c r="JV52" s="120">
        <f>データ!BR7</f>
        <v>3795</v>
      </c>
      <c r="JW52" s="120"/>
      <c r="JX52" s="120"/>
      <c r="JY52" s="120"/>
      <c r="JZ52" s="120"/>
      <c r="KA52" s="120"/>
      <c r="KB52" s="120"/>
      <c r="KC52" s="120"/>
      <c r="KD52" s="120"/>
      <c r="KE52" s="120"/>
      <c r="KF52" s="120"/>
      <c r="KG52" s="120"/>
      <c r="KH52" s="120"/>
      <c r="KI52" s="120"/>
      <c r="KJ52" s="120"/>
      <c r="KK52" s="120"/>
      <c r="KL52" s="120"/>
      <c r="KM52" s="120"/>
      <c r="KN52" s="120"/>
      <c r="KO52" s="120">
        <f>データ!BS7</f>
        <v>6509</v>
      </c>
      <c r="KP52" s="120"/>
      <c r="KQ52" s="120"/>
      <c r="KR52" s="120"/>
      <c r="KS52" s="120"/>
      <c r="KT52" s="120"/>
      <c r="KU52" s="120"/>
      <c r="KV52" s="120"/>
      <c r="KW52" s="120"/>
      <c r="KX52" s="120"/>
      <c r="KY52" s="120"/>
      <c r="KZ52" s="120"/>
      <c r="LA52" s="120"/>
      <c r="LB52" s="120"/>
      <c r="LC52" s="120"/>
      <c r="LD52" s="120"/>
      <c r="LE52" s="120"/>
      <c r="LF52" s="120"/>
      <c r="LG52" s="120"/>
      <c r="LH52" s="120">
        <f>データ!BT7</f>
        <v>6899</v>
      </c>
      <c r="LI52" s="120"/>
      <c r="LJ52" s="120"/>
      <c r="LK52" s="120"/>
      <c r="LL52" s="120"/>
      <c r="LM52" s="120"/>
      <c r="LN52" s="120"/>
      <c r="LO52" s="120"/>
      <c r="LP52" s="120"/>
      <c r="LQ52" s="120"/>
      <c r="LR52" s="120"/>
      <c r="LS52" s="120"/>
      <c r="LT52" s="120"/>
      <c r="LU52" s="120"/>
      <c r="LV52" s="120"/>
      <c r="LW52" s="120"/>
      <c r="LX52" s="120"/>
      <c r="LY52" s="120"/>
      <c r="LZ52" s="120"/>
      <c r="MA52" s="120">
        <f>データ!BU7</f>
        <v>6923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47693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HFbbhQfA94SW6pqDoiGG2I6DypcrRb92PqLj52XORNph9JspIf72kn9dBT9Fwe/iljnowyKeaq/wgzkgL0kMw==" saltValue="oXCy6jNJbQOJmNyt7gMaC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101</v>
      </c>
      <c r="B6" s="48">
        <f>B8</f>
        <v>2024</v>
      </c>
      <c r="C6" s="48">
        <f t="shared" ref="C6:X6" si="1">C8</f>
        <v>112321</v>
      </c>
      <c r="D6" s="48">
        <f t="shared" si="1"/>
        <v>47</v>
      </c>
      <c r="E6" s="48">
        <f t="shared" si="1"/>
        <v>14</v>
      </c>
      <c r="F6" s="48">
        <f t="shared" si="1"/>
        <v>0</v>
      </c>
      <c r="G6" s="48">
        <f t="shared" si="1"/>
        <v>1</v>
      </c>
      <c r="H6" s="48" t="str">
        <f>SUBSTITUTE(H8,"　","")</f>
        <v>埼玉県久喜市</v>
      </c>
      <c r="I6" s="48" t="str">
        <f t="shared" si="1"/>
        <v>久喜市営駐車場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28</v>
      </c>
      <c r="S6" s="50" t="str">
        <f t="shared" si="1"/>
        <v>駅</v>
      </c>
      <c r="T6" s="50" t="str">
        <f t="shared" si="1"/>
        <v>無</v>
      </c>
      <c r="U6" s="51">
        <f t="shared" si="1"/>
        <v>443</v>
      </c>
      <c r="V6" s="51">
        <f t="shared" si="1"/>
        <v>18</v>
      </c>
      <c r="W6" s="51">
        <f t="shared" si="1"/>
        <v>200</v>
      </c>
      <c r="X6" s="50" t="str">
        <f t="shared" si="1"/>
        <v>無</v>
      </c>
      <c r="Y6" s="52">
        <f>IF(Y8="-",NA(),Y8)</f>
        <v>184.5</v>
      </c>
      <c r="Z6" s="52">
        <f t="shared" ref="Z6:AH6" si="2">IF(Z8="-",NA(),Z8)</f>
        <v>275.89999999999998</v>
      </c>
      <c r="AA6" s="52">
        <f t="shared" si="2"/>
        <v>351.3</v>
      </c>
      <c r="AB6" s="52">
        <f t="shared" si="2"/>
        <v>329.9</v>
      </c>
      <c r="AC6" s="52">
        <f t="shared" si="2"/>
        <v>348.4</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45.8</v>
      </c>
      <c r="BG6" s="52">
        <f t="shared" ref="BG6:BO6" si="5">IF(BG8="-",NA(),BG8)</f>
        <v>63.8</v>
      </c>
      <c r="BH6" s="52">
        <f t="shared" si="5"/>
        <v>71.5</v>
      </c>
      <c r="BI6" s="52">
        <f t="shared" si="5"/>
        <v>69.599999999999994</v>
      </c>
      <c r="BJ6" s="52">
        <f t="shared" si="5"/>
        <v>71.3</v>
      </c>
      <c r="BK6" s="52">
        <f t="shared" si="5"/>
        <v>-122.5</v>
      </c>
      <c r="BL6" s="52">
        <f t="shared" si="5"/>
        <v>8.5</v>
      </c>
      <c r="BM6" s="52">
        <f t="shared" si="5"/>
        <v>26.6</v>
      </c>
      <c r="BN6" s="52">
        <f t="shared" si="5"/>
        <v>35.4</v>
      </c>
      <c r="BO6" s="52">
        <f t="shared" si="5"/>
        <v>27.3</v>
      </c>
      <c r="BP6" s="49" t="str">
        <f>IF(BP8="-","",IF(BP8="-","【-】","【"&amp;SUBSTITUTE(TEXT(BP8,"#,##0.0"),"-","△")&amp;"】"))</f>
        <v>【2.0】</v>
      </c>
      <c r="BQ6" s="53">
        <f>IF(BQ8="-",NA(),BQ8)</f>
        <v>2217</v>
      </c>
      <c r="BR6" s="53">
        <f t="shared" ref="BR6:BZ6" si="6">IF(BR8="-",NA(),BR8)</f>
        <v>3795</v>
      </c>
      <c r="BS6" s="53">
        <f t="shared" si="6"/>
        <v>6509</v>
      </c>
      <c r="BT6" s="53">
        <f t="shared" si="6"/>
        <v>6899</v>
      </c>
      <c r="BU6" s="53">
        <f t="shared" si="6"/>
        <v>6923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102</v>
      </c>
      <c r="CM6" s="51">
        <f t="shared" ref="CM6:CN6" si="7">CM8</f>
        <v>47693</v>
      </c>
      <c r="CN6" s="51">
        <f t="shared" si="7"/>
        <v>500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383.3</v>
      </c>
      <c r="DL6" s="52">
        <f t="shared" ref="DL6:DT6" si="9">IF(DL8="-",NA(),DL8)</f>
        <v>416.7</v>
      </c>
      <c r="DM6" s="52">
        <f t="shared" si="9"/>
        <v>494.4</v>
      </c>
      <c r="DN6" s="52">
        <f t="shared" si="9"/>
        <v>505.6</v>
      </c>
      <c r="DO6" s="52">
        <f t="shared" si="9"/>
        <v>472.2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103</v>
      </c>
      <c r="B7" s="48">
        <f t="shared" ref="B7:X7" si="10">B8</f>
        <v>2024</v>
      </c>
      <c r="C7" s="48">
        <f t="shared" si="10"/>
        <v>112321</v>
      </c>
      <c r="D7" s="48">
        <f t="shared" si="10"/>
        <v>47</v>
      </c>
      <c r="E7" s="48">
        <f t="shared" si="10"/>
        <v>14</v>
      </c>
      <c r="F7" s="48">
        <f t="shared" si="10"/>
        <v>0</v>
      </c>
      <c r="G7" s="48">
        <f t="shared" si="10"/>
        <v>1</v>
      </c>
      <c r="H7" s="48" t="str">
        <f t="shared" si="10"/>
        <v>埼玉県　久喜市</v>
      </c>
      <c r="I7" s="48" t="str">
        <f t="shared" si="10"/>
        <v>久喜市営駐車場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28</v>
      </c>
      <c r="S7" s="50" t="str">
        <f t="shared" si="10"/>
        <v>駅</v>
      </c>
      <c r="T7" s="50" t="str">
        <f t="shared" si="10"/>
        <v>無</v>
      </c>
      <c r="U7" s="51">
        <f t="shared" si="10"/>
        <v>443</v>
      </c>
      <c r="V7" s="51">
        <f t="shared" si="10"/>
        <v>18</v>
      </c>
      <c r="W7" s="51">
        <f t="shared" si="10"/>
        <v>200</v>
      </c>
      <c r="X7" s="50" t="str">
        <f t="shared" si="10"/>
        <v>無</v>
      </c>
      <c r="Y7" s="52">
        <f>Y8</f>
        <v>184.5</v>
      </c>
      <c r="Z7" s="52">
        <f t="shared" ref="Z7:AH7" si="11">Z8</f>
        <v>275.89999999999998</v>
      </c>
      <c r="AA7" s="52">
        <f t="shared" si="11"/>
        <v>351.3</v>
      </c>
      <c r="AB7" s="52">
        <f t="shared" si="11"/>
        <v>329.9</v>
      </c>
      <c r="AC7" s="52">
        <f t="shared" si="11"/>
        <v>348.4</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45.8</v>
      </c>
      <c r="BG7" s="52">
        <f t="shared" ref="BG7:BO7" si="14">BG8</f>
        <v>63.8</v>
      </c>
      <c r="BH7" s="52">
        <f t="shared" si="14"/>
        <v>71.5</v>
      </c>
      <c r="BI7" s="52">
        <f t="shared" si="14"/>
        <v>69.599999999999994</v>
      </c>
      <c r="BJ7" s="52">
        <f t="shared" si="14"/>
        <v>71.3</v>
      </c>
      <c r="BK7" s="52">
        <f t="shared" si="14"/>
        <v>-122.5</v>
      </c>
      <c r="BL7" s="52">
        <f t="shared" si="14"/>
        <v>8.5</v>
      </c>
      <c r="BM7" s="52">
        <f t="shared" si="14"/>
        <v>26.6</v>
      </c>
      <c r="BN7" s="52">
        <f t="shared" si="14"/>
        <v>35.4</v>
      </c>
      <c r="BO7" s="52">
        <f t="shared" si="14"/>
        <v>27.3</v>
      </c>
      <c r="BP7" s="49"/>
      <c r="BQ7" s="53">
        <f>BQ8</f>
        <v>2217</v>
      </c>
      <c r="BR7" s="53">
        <f t="shared" ref="BR7:BZ7" si="15">BR8</f>
        <v>3795</v>
      </c>
      <c r="BS7" s="53">
        <f t="shared" si="15"/>
        <v>6509</v>
      </c>
      <c r="BT7" s="53">
        <f t="shared" si="15"/>
        <v>6899</v>
      </c>
      <c r="BU7" s="53">
        <f t="shared" si="15"/>
        <v>6923</v>
      </c>
      <c r="BV7" s="53">
        <f t="shared" si="15"/>
        <v>2576</v>
      </c>
      <c r="BW7" s="53">
        <f t="shared" si="15"/>
        <v>4153</v>
      </c>
      <c r="BX7" s="53">
        <f t="shared" si="15"/>
        <v>6140</v>
      </c>
      <c r="BY7" s="53">
        <f t="shared" si="15"/>
        <v>9344</v>
      </c>
      <c r="BZ7" s="53">
        <f t="shared" si="15"/>
        <v>6621</v>
      </c>
      <c r="CA7" s="51"/>
      <c r="CB7" s="52" t="s">
        <v>104</v>
      </c>
      <c r="CC7" s="52" t="s">
        <v>104</v>
      </c>
      <c r="CD7" s="52" t="s">
        <v>104</v>
      </c>
      <c r="CE7" s="52" t="s">
        <v>104</v>
      </c>
      <c r="CF7" s="52" t="s">
        <v>104</v>
      </c>
      <c r="CG7" s="52" t="s">
        <v>104</v>
      </c>
      <c r="CH7" s="52" t="s">
        <v>104</v>
      </c>
      <c r="CI7" s="52" t="s">
        <v>104</v>
      </c>
      <c r="CJ7" s="52" t="s">
        <v>104</v>
      </c>
      <c r="CK7" s="52" t="s">
        <v>102</v>
      </c>
      <c r="CL7" s="49"/>
      <c r="CM7" s="51">
        <f>CM8</f>
        <v>47693</v>
      </c>
      <c r="CN7" s="51">
        <f>CN8</f>
        <v>500</v>
      </c>
      <c r="CO7" s="52" t="s">
        <v>104</v>
      </c>
      <c r="CP7" s="52" t="s">
        <v>104</v>
      </c>
      <c r="CQ7" s="52" t="s">
        <v>104</v>
      </c>
      <c r="CR7" s="52" t="s">
        <v>104</v>
      </c>
      <c r="CS7" s="52" t="s">
        <v>104</v>
      </c>
      <c r="CT7" s="52" t="s">
        <v>104</v>
      </c>
      <c r="CU7" s="52" t="s">
        <v>104</v>
      </c>
      <c r="CV7" s="52" t="s">
        <v>104</v>
      </c>
      <c r="CW7" s="52" t="s">
        <v>104</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383.3</v>
      </c>
      <c r="DL7" s="52">
        <f t="shared" ref="DL7:DT7" si="17">DL8</f>
        <v>416.7</v>
      </c>
      <c r="DM7" s="52">
        <f t="shared" si="17"/>
        <v>494.4</v>
      </c>
      <c r="DN7" s="52">
        <f t="shared" si="17"/>
        <v>505.6</v>
      </c>
      <c r="DO7" s="52">
        <f t="shared" si="17"/>
        <v>472.2</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112321</v>
      </c>
      <c r="D8" s="55">
        <v>47</v>
      </c>
      <c r="E8" s="55">
        <v>14</v>
      </c>
      <c r="F8" s="55">
        <v>0</v>
      </c>
      <c r="G8" s="55">
        <v>1</v>
      </c>
      <c r="H8" s="55" t="s">
        <v>106</v>
      </c>
      <c r="I8" s="55" t="s">
        <v>107</v>
      </c>
      <c r="J8" s="55" t="s">
        <v>108</v>
      </c>
      <c r="K8" s="55" t="s">
        <v>109</v>
      </c>
      <c r="L8" s="55" t="s">
        <v>110</v>
      </c>
      <c r="M8" s="55" t="s">
        <v>111</v>
      </c>
      <c r="N8" s="55" t="s">
        <v>112</v>
      </c>
      <c r="O8" s="56" t="s">
        <v>113</v>
      </c>
      <c r="P8" s="57" t="s">
        <v>114</v>
      </c>
      <c r="Q8" s="57" t="s">
        <v>115</v>
      </c>
      <c r="R8" s="58">
        <v>28</v>
      </c>
      <c r="S8" s="57" t="s">
        <v>116</v>
      </c>
      <c r="T8" s="57" t="s">
        <v>117</v>
      </c>
      <c r="U8" s="58">
        <v>443</v>
      </c>
      <c r="V8" s="58">
        <v>18</v>
      </c>
      <c r="W8" s="58">
        <v>200</v>
      </c>
      <c r="X8" s="57" t="s">
        <v>117</v>
      </c>
      <c r="Y8" s="59">
        <v>184.5</v>
      </c>
      <c r="Z8" s="59">
        <v>275.89999999999998</v>
      </c>
      <c r="AA8" s="59">
        <v>351.3</v>
      </c>
      <c r="AB8" s="59">
        <v>329.9</v>
      </c>
      <c r="AC8" s="59">
        <v>348.4</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45.8</v>
      </c>
      <c r="BG8" s="59">
        <v>63.8</v>
      </c>
      <c r="BH8" s="59">
        <v>71.5</v>
      </c>
      <c r="BI8" s="59">
        <v>69.599999999999994</v>
      </c>
      <c r="BJ8" s="59">
        <v>71.3</v>
      </c>
      <c r="BK8" s="59">
        <v>-122.5</v>
      </c>
      <c r="BL8" s="59">
        <v>8.5</v>
      </c>
      <c r="BM8" s="59">
        <v>26.6</v>
      </c>
      <c r="BN8" s="59">
        <v>35.4</v>
      </c>
      <c r="BO8" s="59">
        <v>27.3</v>
      </c>
      <c r="BP8" s="56">
        <v>2</v>
      </c>
      <c r="BQ8" s="60">
        <v>2217</v>
      </c>
      <c r="BR8" s="60">
        <v>3795</v>
      </c>
      <c r="BS8" s="60">
        <v>6509</v>
      </c>
      <c r="BT8" s="61">
        <v>6899</v>
      </c>
      <c r="BU8" s="61">
        <v>6923</v>
      </c>
      <c r="BV8" s="60">
        <v>2576</v>
      </c>
      <c r="BW8" s="60">
        <v>4153</v>
      </c>
      <c r="BX8" s="60">
        <v>6140</v>
      </c>
      <c r="BY8" s="60">
        <v>9344</v>
      </c>
      <c r="BZ8" s="60">
        <v>6621</v>
      </c>
      <c r="CA8" s="58">
        <v>10905</v>
      </c>
      <c r="CB8" s="59" t="s">
        <v>110</v>
      </c>
      <c r="CC8" s="59" t="s">
        <v>110</v>
      </c>
      <c r="CD8" s="59" t="s">
        <v>110</v>
      </c>
      <c r="CE8" s="59" t="s">
        <v>110</v>
      </c>
      <c r="CF8" s="59" t="s">
        <v>110</v>
      </c>
      <c r="CG8" s="59" t="s">
        <v>110</v>
      </c>
      <c r="CH8" s="59" t="s">
        <v>110</v>
      </c>
      <c r="CI8" s="59" t="s">
        <v>110</v>
      </c>
      <c r="CJ8" s="59" t="s">
        <v>110</v>
      </c>
      <c r="CK8" s="59" t="s">
        <v>110</v>
      </c>
      <c r="CL8" s="56" t="s">
        <v>110</v>
      </c>
      <c r="CM8" s="58">
        <v>47693</v>
      </c>
      <c r="CN8" s="58">
        <v>500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70.3</v>
      </c>
      <c r="DF8" s="59">
        <v>70</v>
      </c>
      <c r="DG8" s="59">
        <v>47.6</v>
      </c>
      <c r="DH8" s="59">
        <v>35.9</v>
      </c>
      <c r="DI8" s="59">
        <v>24.8</v>
      </c>
      <c r="DJ8" s="56">
        <v>73.400000000000006</v>
      </c>
      <c r="DK8" s="59">
        <v>383.3</v>
      </c>
      <c r="DL8" s="59">
        <v>416.7</v>
      </c>
      <c r="DM8" s="59">
        <v>494.4</v>
      </c>
      <c r="DN8" s="59">
        <v>505.6</v>
      </c>
      <c r="DO8" s="59">
        <v>472.2</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2026-02-04T23:57:07Z</cp:lastPrinted>
  <dcterms:created xsi:type="dcterms:W3CDTF">2025-12-12T09:27:23Z</dcterms:created>
  <dcterms:modified xsi:type="dcterms:W3CDTF">2026-02-05T08:06:45Z</dcterms:modified>
</cp:coreProperties>
</file>